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296" windowHeight="7752" tabRatio="923" activeTab="49"/>
  </bookViews>
  <sheets>
    <sheet name="Notas a los Edos Financieros" sheetId="1" r:id="rId1"/>
    <sheet name="ESF-01" sheetId="30" r:id="rId2"/>
    <sheet name="ESF-01 (I)" sheetId="2" r:id="rId3"/>
    <sheet name="ESF-02 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 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 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  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'ESF-03'!$A$7:$K$175</definedName>
    <definedName name="_xlnm._FilterDatabase" localSheetId="14" hidden="1">'ESF-08'!$A$7:$H$79</definedName>
    <definedName name="_xlnm.Print_Area" localSheetId="46">'Conciliacion_Ig (I)'!$A$1:$D$11</definedName>
    <definedName name="_xlnm.Print_Area" localSheetId="30">'EA-01'!$A$1:$D$35</definedName>
    <definedName name="_xlnm.Print_Area" localSheetId="32">'EA-02'!$A$1:$E$16</definedName>
    <definedName name="_xlnm.Print_Area" localSheetId="34">'EA-03'!$A$1:$E$99</definedName>
    <definedName name="_xlnm.Print_Area" localSheetId="40">'EFE-01  '!$A$1:$E$48</definedName>
    <definedName name="_xlnm.Print_Area" localSheetId="42">'EFE-02'!$A$1:$D$34</definedName>
    <definedName name="_xlnm.Print_Area" localSheetId="44">'EFE-03'!$A$1:$C$43</definedName>
    <definedName name="_xlnm.Print_Area" localSheetId="1">'ESF-01'!$A$1:$E$69</definedName>
    <definedName name="_xlnm.Print_Area" localSheetId="3">'ESF-02 '!$A$1:$H$48</definedName>
    <definedName name="_xlnm.Print_Area" localSheetId="5">'ESF-03'!$A$1:$I$182</definedName>
    <definedName name="_xlnm.Print_Area" localSheetId="6">'ESF-03 (I)'!$A$1:$H$14</definedName>
    <definedName name="_xlnm.Print_Area" localSheetId="7">'ESF-04'!$A$1:$H$8</definedName>
    <definedName name="_xlnm.Print_Area" localSheetId="10">'ESF-06 '!$A$1:$G$18</definedName>
    <definedName name="_xlnm.Print_Area" localSheetId="12">'ESF-07'!$A$1:$E$18</definedName>
    <definedName name="_xlnm.Print_Area" localSheetId="14">'ESF-08'!$A$1:$F$48</definedName>
    <definedName name="_xlnm.Print_Area" localSheetId="16">'ESF-09'!$A$1:$F$30</definedName>
    <definedName name="_xlnm.Print_Area" localSheetId="18">'ESF-10'!$A$1:$H$8</definedName>
    <definedName name="_xlnm.Print_Area" localSheetId="20">'ESF-11'!$A$1:$D$13</definedName>
    <definedName name="_xlnm.Print_Area" localSheetId="22">'ESF-12 '!$A$1:$H$162</definedName>
    <definedName name="_xlnm.Print_Area" localSheetId="24">'ESF-13'!$A$1:$E$12</definedName>
    <definedName name="_xlnm.Print_Area" localSheetId="26">'ESF-14'!$A$1:$E$20</definedName>
    <definedName name="_xlnm.Print_Area" localSheetId="28">'ESF-15'!$A$1:$AA$20</definedName>
    <definedName name="_xlnm.Print_Area" localSheetId="49">Memoria!$A$1:$E$74</definedName>
    <definedName name="_xlnm.Print_Area" localSheetId="36">'VHP-01'!$A$1:$G$14</definedName>
    <definedName name="_xlnm.Print_Area" localSheetId="38">'VHP-02'!$A$1:$F$41</definedName>
    <definedName name="_xlnm.Print_Titles" localSheetId="30">'EA-01'!$1:$7</definedName>
    <definedName name="_xlnm.Print_Titles" localSheetId="34">'EA-03'!$1:$7</definedName>
    <definedName name="_xlnm.Print_Titles" localSheetId="40">'EFE-01  '!$1:$7</definedName>
  </definedNames>
  <calcPr calcId="125725"/>
</workbook>
</file>

<file path=xl/calcChain.xml><?xml version="1.0" encoding="utf-8"?>
<calcChain xmlns="http://schemas.openxmlformats.org/spreadsheetml/2006/main">
  <c r="E74" i="54"/>
  <c r="E73"/>
  <c r="E72"/>
  <c r="E71"/>
  <c r="E70"/>
  <c r="E69"/>
  <c r="E68"/>
  <c r="E66"/>
  <c r="E65"/>
  <c r="E64"/>
  <c r="E63"/>
  <c r="E62"/>
  <c r="D10" i="51"/>
  <c r="D9" s="1"/>
  <c r="C10"/>
  <c r="C9" s="1"/>
  <c r="C40" i="50"/>
  <c r="C42" l="1"/>
  <c r="C46"/>
  <c r="E33" i="49"/>
  <c r="E36"/>
  <c r="E45" l="1"/>
  <c r="E44"/>
  <c r="E43"/>
  <c r="E42"/>
  <c r="E41"/>
  <c r="E40"/>
  <c r="E39"/>
  <c r="E38"/>
  <c r="E35"/>
  <c r="E34"/>
  <c r="E32"/>
  <c r="E31"/>
  <c r="E30"/>
  <c r="E29"/>
  <c r="E28"/>
  <c r="E27"/>
  <c r="E26"/>
  <c r="E25"/>
  <c r="E24"/>
  <c r="E23"/>
  <c r="E22"/>
  <c r="E21"/>
  <c r="E20"/>
  <c r="E18"/>
  <c r="E17"/>
  <c r="E16"/>
  <c r="E15"/>
  <c r="E14"/>
  <c r="E13"/>
  <c r="E12"/>
  <c r="E11"/>
  <c r="E10"/>
  <c r="E9"/>
  <c r="E37" i="48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10" i="47"/>
  <c r="E9"/>
  <c r="D97" i="46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C46" i="44"/>
  <c r="C36"/>
  <c r="D30" i="38"/>
  <c r="C30"/>
  <c r="E28"/>
  <c r="E27"/>
  <c r="E30" s="1"/>
  <c r="D20"/>
  <c r="C20"/>
  <c r="E18"/>
  <c r="E20" s="1"/>
  <c r="D11"/>
  <c r="C11"/>
  <c r="E9"/>
  <c r="E11" s="1"/>
  <c r="E67" i="37"/>
  <c r="E66"/>
  <c r="E65"/>
  <c r="E64"/>
  <c r="E63"/>
  <c r="E31"/>
  <c r="E34"/>
  <c r="E33"/>
  <c r="E32"/>
  <c r="E30"/>
  <c r="E29"/>
  <c r="E28"/>
  <c r="E27"/>
  <c r="E26"/>
  <c r="E25"/>
  <c r="E24"/>
  <c r="E23"/>
  <c r="C68" i="32"/>
  <c r="H36" i="31"/>
  <c r="G36"/>
  <c r="F36"/>
  <c r="E36"/>
  <c r="D36"/>
  <c r="C36"/>
  <c r="C15" i="53" l="1"/>
  <c r="C11"/>
  <c r="C10"/>
  <c r="C27"/>
  <c r="C9" l="1"/>
  <c r="C35" l="1"/>
  <c r="C9" i="52"/>
  <c r="C15"/>
  <c r="C32" i="50"/>
  <c r="C49"/>
  <c r="D48" s="1"/>
  <c r="C46" i="49"/>
  <c r="D46"/>
  <c r="E46"/>
  <c r="C39" i="48"/>
  <c r="D39"/>
  <c r="E39"/>
  <c r="C12" i="47"/>
  <c r="D12"/>
  <c r="E12"/>
  <c r="C97" i="46"/>
  <c r="C14" i="45"/>
  <c r="C10" i="43"/>
  <c r="C18"/>
  <c r="C26"/>
  <c r="C10" i="42"/>
  <c r="C18"/>
  <c r="C160" i="41"/>
  <c r="D160"/>
  <c r="E160"/>
  <c r="F160"/>
  <c r="G160"/>
  <c r="C180"/>
  <c r="D180"/>
  <c r="E180"/>
  <c r="F180"/>
  <c r="G180"/>
  <c r="C11" i="40"/>
  <c r="C20"/>
  <c r="C16" i="37"/>
  <c r="D16"/>
  <c r="E16"/>
  <c r="C36"/>
  <c r="D36"/>
  <c r="E36"/>
  <c r="C46"/>
  <c r="D46"/>
  <c r="E46"/>
  <c r="C56"/>
  <c r="D56"/>
  <c r="E56"/>
  <c r="C69"/>
  <c r="D69"/>
  <c r="E69"/>
  <c r="C79"/>
  <c r="D79"/>
  <c r="E79"/>
  <c r="C16" i="36"/>
  <c r="C16" i="35"/>
  <c r="C16" i="34"/>
  <c r="C26"/>
  <c r="B28"/>
  <c r="D68" i="32"/>
  <c r="E68"/>
  <c r="F68"/>
  <c r="G68"/>
  <c r="C78"/>
  <c r="D78"/>
  <c r="E78"/>
  <c r="F78"/>
  <c r="G78"/>
  <c r="C88"/>
  <c r="D88"/>
  <c r="E88"/>
  <c r="F88"/>
  <c r="G88"/>
  <c r="C98"/>
  <c r="D98"/>
  <c r="E98"/>
  <c r="F98"/>
  <c r="G98"/>
  <c r="C140"/>
  <c r="D140"/>
  <c r="E140"/>
  <c r="F140"/>
  <c r="G140"/>
  <c r="C150"/>
  <c r="D150"/>
  <c r="E150"/>
  <c r="F150"/>
  <c r="G150"/>
  <c r="C160"/>
  <c r="D160"/>
  <c r="E160"/>
  <c r="F160"/>
  <c r="G160"/>
  <c r="C170"/>
  <c r="D170"/>
  <c r="E170"/>
  <c r="F170"/>
  <c r="G170"/>
  <c r="C180"/>
  <c r="D180"/>
  <c r="E180"/>
  <c r="F180"/>
  <c r="G180"/>
  <c r="C46" i="31"/>
  <c r="D46"/>
  <c r="E46"/>
  <c r="F46"/>
  <c r="G46"/>
  <c r="H46"/>
  <c r="C11" i="30"/>
  <c r="C42"/>
  <c r="C55"/>
  <c r="C68"/>
  <c r="F18" i="28"/>
  <c r="G18"/>
  <c r="H18"/>
  <c r="I18"/>
  <c r="K18"/>
  <c r="L18"/>
  <c r="M18"/>
  <c r="N18"/>
  <c r="O18"/>
  <c r="D44" i="50" l="1"/>
  <c r="D40"/>
  <c r="D41"/>
  <c r="D47"/>
  <c r="D43"/>
  <c r="D39"/>
  <c r="D46"/>
  <c r="D42"/>
  <c r="D45"/>
  <c r="C20" i="52"/>
  <c r="D49" i="50" l="1"/>
</calcChain>
</file>

<file path=xl/sharedStrings.xml><?xml version="1.0" encoding="utf-8"?>
<sst xmlns="http://schemas.openxmlformats.org/spreadsheetml/2006/main" count="2324" uniqueCount="1433">
  <si>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</si>
  <si>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</si>
  <si>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</si>
  <si>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</si>
  <si>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</si>
  <si>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</si>
  <si>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</si>
  <si>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</si>
  <si>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</si>
  <si>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</si>
  <si>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</si>
  <si>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</si>
  <si>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</si>
  <si>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</si>
  <si>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</si>
  <si>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</si>
  <si>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</si>
  <si>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</si>
  <si>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</si>
  <si>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</si>
  <si>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</si>
  <si>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</si>
  <si>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</si>
  <si>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</si>
  <si>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</si>
  <si>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</si>
  <si>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</si>
  <si>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</si>
  <si>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</si>
  <si>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</si>
  <si>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</si>
  <si>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</si>
  <si>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</si>
  <si>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</si>
  <si>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</si>
  <si>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</si>
  <si>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</si>
  <si>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</si>
  <si>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</si>
  <si>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</si>
  <si>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</si>
  <si>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</si>
  <si>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</si>
  <si>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</si>
  <si>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</si>
  <si>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</si>
  <si>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</si>
  <si>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</si>
  <si>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</si>
  <si>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</si>
  <si>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</si>
  <si>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</si>
  <si>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</si>
  <si>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</si>
  <si>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</si>
  <si>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</si>
  <si>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</si>
  <si>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</si>
  <si>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</si>
  <si>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</si>
  <si>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</si>
  <si>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</si>
  <si>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</si>
  <si>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</si>
  <si>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</si>
  <si>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</si>
  <si>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</si>
  <si>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</si>
  <si>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</si>
  <si>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</si>
  <si>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</si>
  <si>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</si>
  <si>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</si>
  <si>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</si>
  <si>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</si>
  <si>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</si>
  <si>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</si>
  <si>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</si>
  <si>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</si>
  <si>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</si>
  <si>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</si>
  <si>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</si>
  <si>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</si>
  <si>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</si>
  <si>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</si>
  <si>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</si>
  <si>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</si>
  <si>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</si>
  <si>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</si>
  <si>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</si>
  <si>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</si>
  <si>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</si>
  <si>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</si>
  <si>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</si>
  <si>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</si>
  <si>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</si>
  <si>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</si>
  <si>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</si>
  <si>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</si>
  <si>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</si>
  <si>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</si>
  <si>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</si>
  <si>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</si>
  <si>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</si>
  <si>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</si>
  <si>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</si>
  <si>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</si>
  <si>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</si>
  <si>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</si>
  <si>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</si>
  <si>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</si>
  <si>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</si>
  <si>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</si>
  <si>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</si>
  <si>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</si>
  <si>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</si>
  <si>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</si>
  <si>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</si>
  <si>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</si>
  <si>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</si>
  <si>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</si>
  <si>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</si>
  <si>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</si>
  <si>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</si>
  <si>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</si>
  <si>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</si>
  <si>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</si>
  <si>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</si>
  <si>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</si>
  <si>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</si>
  <si>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</si>
  <si>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</si>
  <si>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</si>
  <si>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</si>
  <si>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</si>
  <si>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</si>
  <si>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</si>
  <si>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</si>
  <si>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</si>
  <si>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</si>
  <si>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</si>
  <si>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</si>
  <si>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</si>
  <si>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</si>
  <si>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</si>
  <si>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</si>
  <si>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</si>
  <si>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</si>
  <si>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</si>
  <si>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</si>
  <si>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</si>
  <si>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</si>
  <si>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</si>
  <si>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</si>
  <si>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</si>
  <si>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</si>
  <si>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</si>
  <si>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</si>
  <si>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</si>
  <si>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</si>
  <si>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</si>
  <si>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</si>
  <si>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</si>
  <si>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</si>
  <si>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</si>
  <si>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</si>
  <si>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</si>
  <si>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</si>
  <si>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</si>
  <si>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</si>
  <si>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</si>
  <si>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</si>
  <si>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</si>
  <si>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</si>
  <si>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</si>
  <si>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</si>
  <si>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</si>
  <si>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</si>
  <si>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</si>
  <si>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</si>
  <si>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</si>
  <si>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</si>
  <si>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</si>
  <si>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</si>
  <si>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</si>
  <si>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</si>
  <si>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</si>
  <si>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</si>
  <si>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</si>
  <si>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</si>
  <si>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</si>
  <si>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</si>
  <si>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</si>
  <si>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</si>
  <si>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</si>
  <si>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</si>
  <si>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</si>
  <si>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</si>
  <si>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</si>
  <si>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</si>
  <si>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</si>
  <si>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</si>
  <si>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</si>
  <si>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</si>
  <si>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</si>
  <si>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</si>
  <si>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</si>
  <si>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</si>
  <si>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</si>
  <si>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</si>
  <si>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</si>
  <si>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</si>
  <si>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</si>
  <si>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</si>
  <si>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</si>
  <si>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</si>
  <si>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</si>
  <si>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</si>
  <si>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</si>
  <si>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</si>
  <si>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</si>
  <si>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</si>
  <si>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</si>
  <si>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</si>
  <si>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</si>
  <si>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</si>
  <si>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</si>
  <si>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</si>
  <si>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</si>
  <si>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</si>
  <si>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</si>
  <si>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</si>
  <si>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</si>
  <si>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</si>
  <si>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</si>
  <si>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</si>
  <si>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</si>
  <si>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</si>
  <si>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</si>
  <si>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</si>
  <si>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</si>
  <si>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</si>
  <si>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</si>
  <si>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</si>
  <si>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</si>
  <si>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</si>
  <si>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</si>
  <si>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</si>
  <si>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</si>
  <si>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</si>
  <si>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</si>
  <si>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</si>
  <si>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</si>
  <si>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</si>
  <si>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</si>
  <si>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</si>
  <si>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</si>
  <si>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</si>
  <si>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</si>
  <si>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</si>
  <si>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</si>
  <si>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</si>
  <si>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</si>
  <si>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</si>
  <si>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</si>
  <si>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</si>
  <si>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</si>
  <si>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</si>
  <si>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</si>
  <si>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</si>
  <si>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</si>
  <si>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</si>
  <si>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</si>
  <si>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</si>
  <si>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</si>
  <si>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</si>
  <si>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</si>
  <si>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</si>
  <si>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</si>
  <si>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</si>
  <si>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</si>
  <si>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</si>
  <si>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</si>
  <si>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</si>
  <si>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</si>
  <si>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</si>
  <si>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</si>
  <si>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</si>
  <si>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</si>
  <si>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</si>
  <si>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</si>
  <si>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</si>
  <si>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</si>
  <si>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</si>
  <si>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</si>
  <si>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</si>
  <si>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</si>
  <si>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</si>
  <si>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</si>
  <si>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</si>
  <si>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</si>
  <si>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</si>
  <si>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</si>
  <si>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</si>
  <si>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</si>
  <si>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</si>
  <si>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</si>
  <si>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</si>
  <si>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</si>
  <si>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</si>
  <si>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</si>
  <si>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</si>
  <si>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</si>
  <si>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</si>
  <si>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</si>
  <si>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</si>
  <si>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</si>
  <si>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</si>
  <si>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</si>
  <si>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</si>
  <si>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</si>
  <si>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</si>
  <si>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</si>
  <si>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</si>
  <si>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</si>
  <si>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</si>
  <si>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</si>
  <si>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</si>
  <si>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</si>
  <si>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</si>
  <si>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</si>
  <si>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</si>
  <si>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</si>
  <si>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</si>
  <si>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</si>
  <si>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</si>
  <si>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</si>
  <si>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</si>
  <si>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</si>
  <si>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</si>
  <si>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</si>
  <si>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</si>
  <si>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</si>
  <si>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</si>
  <si>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</si>
  <si>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</si>
  <si>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</si>
  <si>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</si>
  <si>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</si>
  <si>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</si>
  <si>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</si>
  <si>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</si>
  <si>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</si>
  <si>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</si>
  <si>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</si>
  <si>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</si>
  <si>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</si>
  <si>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</si>
  <si>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</si>
  <si>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</si>
  <si>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</si>
  <si>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</si>
  <si>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</si>
  <si>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</si>
  <si>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</si>
  <si>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</si>
  <si>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</si>
  <si>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</si>
  <si>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</si>
  <si>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</si>
  <si>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</si>
  <si>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</si>
  <si>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</si>
  <si>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</si>
  <si>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</si>
  <si>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</si>
  <si>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</si>
  <si>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</si>
  <si>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</si>
  <si>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</si>
  <si>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</si>
  <si>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</si>
  <si>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</si>
  <si>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</si>
  <si>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</si>
  <si>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</si>
  <si>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</si>
  <si>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</si>
  <si>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</si>
  <si>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</si>
  <si>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</si>
  <si>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</si>
  <si>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</si>
  <si>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</si>
  <si>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</si>
  <si>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</si>
  <si>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</si>
  <si>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</si>
  <si>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</si>
  <si>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</si>
  <si>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</si>
  <si>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</si>
  <si>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</si>
  <si>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</si>
  <si>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</si>
  <si>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</si>
  <si>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</si>
  <si>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</si>
  <si>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</si>
  <si>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</si>
  <si>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</si>
  <si>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</si>
  <si>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</si>
  <si>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</si>
  <si>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</si>
  <si>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</si>
  <si>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</si>
  <si>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</si>
  <si>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</si>
  <si>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</si>
  <si>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</si>
  <si>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</si>
  <si>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</si>
  <si>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</si>
  <si>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</si>
  <si>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</si>
  <si>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</si>
  <si>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</si>
  <si>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</si>
  <si>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</si>
  <si>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</si>
  <si>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</si>
  <si>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</si>
  <si>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</si>
  <si>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</si>
  <si>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</si>
  <si>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</si>
  <si>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</si>
  <si>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</si>
  <si>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</si>
  <si>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</si>
  <si>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</si>
  <si>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</si>
  <si>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</si>
  <si>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</si>
  <si>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</si>
  <si>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</si>
  <si>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</si>
  <si>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</si>
  <si>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</si>
  <si>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</si>
  <si>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</si>
  <si>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</si>
  <si>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</si>
  <si>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</si>
  <si>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</si>
  <si>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</si>
  <si>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</si>
  <si>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</si>
  <si>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</si>
  <si>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</si>
  <si>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</si>
  <si>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</si>
  <si>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</si>
  <si>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</si>
  <si>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</si>
  <si>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</si>
  <si>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</si>
  <si>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</si>
  <si>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</si>
  <si>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</si>
  <si>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</si>
  <si>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</si>
  <si>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</si>
  <si>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</si>
  <si>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</si>
  <si>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</si>
  <si>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</si>
  <si>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</si>
  <si>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</si>
  <si>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</si>
  <si>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</si>
  <si>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</si>
  <si>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</si>
  <si>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</si>
  <si>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</si>
  <si>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</si>
  <si>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</si>
  <si>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</si>
  <si>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</si>
  <si>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</si>
  <si>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</si>
  <si>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</si>
  <si>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</si>
  <si>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</si>
  <si>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</si>
  <si>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</si>
  <si>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</si>
  <si>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</si>
  <si>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</si>
  <si>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</si>
  <si>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</si>
  <si>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</si>
  <si>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</si>
  <si>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</si>
  <si>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</si>
  <si>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</si>
  <si>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</si>
  <si>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</si>
  <si>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</si>
  <si>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</si>
  <si>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</si>
  <si>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</si>
  <si>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</si>
  <si>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</si>
  <si>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</si>
  <si>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</si>
  <si>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</si>
  <si>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11141-0000-0001-0000</t>
  </si>
  <si>
    <t>BANCO SANTANDER MEXICANO</t>
  </si>
  <si>
    <t>MESA DE DINERO</t>
  </si>
  <si>
    <t>11221-0000-0010-0002</t>
  </si>
  <si>
    <t>ESCUELA PROFESIONAL DE COMERCIO Y ADMINISTRACION</t>
  </si>
  <si>
    <t>11221-0000-0010-0004</t>
  </si>
  <si>
    <t>REYES NAVA JUAN ANTONIO</t>
  </si>
  <si>
    <t>11221-0000-0010-0008</t>
  </si>
  <si>
    <t>INSTITUTO ESTATAL DE LA CULTURA</t>
  </si>
  <si>
    <t>11221-0000-0010-0013</t>
  </si>
  <si>
    <t>MUNICIPIO DE LEON</t>
  </si>
  <si>
    <t>11221-0000-0010-0014</t>
  </si>
  <si>
    <t>FORUM CULTURAL GUANAJUATO</t>
  </si>
  <si>
    <t>11221-0000-0010-0017</t>
  </si>
  <si>
    <t>SISTEMA DE AGUA POTABLE Y ALCANTARILLADO DE LEON</t>
  </si>
  <si>
    <t>11221-0000-0010-0018</t>
  </si>
  <si>
    <t>ORTIZ CHAVEZ MARIA CONCEPCION</t>
  </si>
  <si>
    <t>11221-0000-0010-0020</t>
  </si>
  <si>
    <t>SEGOVIA FLORES HECTOR MANUEL</t>
  </si>
  <si>
    <t>11221-0000-0010-0021</t>
  </si>
  <si>
    <t>PARTIDO ACCION NACIONAL</t>
  </si>
  <si>
    <t>11221-0000-0010-0022</t>
  </si>
  <si>
    <t>ARIAS SOSA MARIA TERESA</t>
  </si>
  <si>
    <t>11221-0000-0010-0025</t>
  </si>
  <si>
    <t>INSTITUTO NACIONAL DE BELLAS ARTES</t>
  </si>
  <si>
    <t>11221-0000-0010-0026</t>
  </si>
  <si>
    <t>COMUNIDADES INFANTILES RHUAA</t>
  </si>
  <si>
    <t>11221-0000-0010-0027</t>
  </si>
  <si>
    <t>UNIVERSIDAD DE LA SALLE BAJIO</t>
  </si>
  <si>
    <t>11221-0000-0010-0041</t>
  </si>
  <si>
    <t>UNIVERSIDAD DE GUANAJUATO</t>
  </si>
  <si>
    <t>11221-0000-0010-0042</t>
  </si>
  <si>
    <t>GAYTAN AGUIÑAGA IRMA</t>
  </si>
  <si>
    <t>11221-0000-0010-0043</t>
  </si>
  <si>
    <t>AGUILAR OLGUÍN FLAVIO</t>
  </si>
  <si>
    <t>11221-0000-0010-0047</t>
  </si>
  <si>
    <t>PUBLICO EN GENERAL</t>
  </si>
  <si>
    <t>11221-0000-0010-0049</t>
  </si>
  <si>
    <t>ETK BOLETOS SA DE CV</t>
  </si>
  <si>
    <t>11221-0000-0010-0051</t>
  </si>
  <si>
    <t>LA CASA DEL QUIJOTE SA DE CV</t>
  </si>
  <si>
    <t>11221-0000-0010-0054</t>
  </si>
  <si>
    <t>SOCIEDAD DE MEXICO DE FOTOGRAFOS PROFESIONALES</t>
  </si>
  <si>
    <t>11221-0000-0010-0065</t>
  </si>
  <si>
    <t>SECRETARIA DE CULTURA</t>
  </si>
  <si>
    <t>11221-0000-0010-0067</t>
  </si>
  <si>
    <t>VARR PRODUCCIONES, SA DE CV</t>
  </si>
  <si>
    <t>11221-0000-0010-0068</t>
  </si>
  <si>
    <t>FERNANDEZ CERVANTES ANDRES</t>
  </si>
  <si>
    <t>11221-0000-0010-0072</t>
  </si>
  <si>
    <t>OCHOA POHLS ELSA CATALINA</t>
  </si>
  <si>
    <t>11221-0000-0010-0073</t>
  </si>
  <si>
    <t>SECRETARIA DE EDUCACION DE GUANAJUATO</t>
  </si>
  <si>
    <t>11221-0000-0010-0078</t>
  </si>
  <si>
    <t>PROMOTORA DE PROYECTOS COMERCIALES, SACV</t>
  </si>
  <si>
    <t>11249-0000-0001-0001</t>
  </si>
  <si>
    <t>IVA A FAVOR</t>
  </si>
  <si>
    <t>11249-0000-0001-0003</t>
  </si>
  <si>
    <t>IVA ACREDITABLE PENDIENTE DE PAGO</t>
  </si>
  <si>
    <t>11231-0000-0002-0003</t>
  </si>
  <si>
    <t>LOPEZ SANDRA MARIBEL</t>
  </si>
  <si>
    <t>11231-0000-0002-0018</t>
  </si>
  <si>
    <t>PEREZ CORDERO LAURA</t>
  </si>
  <si>
    <t>11231-0000-0002-0021</t>
  </si>
  <si>
    <t>TRUJILLO SERRANO JOSE</t>
  </si>
  <si>
    <t>11231-0000-0002-0033</t>
  </si>
  <si>
    <t>RAMIREZ GONZALEZ LEONARDO</t>
  </si>
  <si>
    <t>11231-0000-0002-0058</t>
  </si>
  <si>
    <t>LANDEROS GUERRERO ROBERTO CARLOS</t>
  </si>
  <si>
    <t>11231-0000-0002-0059</t>
  </si>
  <si>
    <t>PONCE DURAN MONICA GUADALUPE</t>
  </si>
  <si>
    <t>11231-0000-0002-0065</t>
  </si>
  <si>
    <t>ANDRADE SILVA MARTHA PATRICIA</t>
  </si>
  <si>
    <t>11231-0000-0002-0072</t>
  </si>
  <si>
    <t>SANCHEZ GUTIERREZ ALEJANDRA</t>
  </si>
  <si>
    <t>11231-0000-0002-0073</t>
  </si>
  <si>
    <t>FLORES RIVEIRA CARLOS MARIA</t>
  </si>
  <si>
    <t>11231-0000-0002-0074</t>
  </si>
  <si>
    <t>NILO FERNANDEZ KATIA</t>
  </si>
  <si>
    <t>11231-0000-0002-0076</t>
  </si>
  <si>
    <t>ALVEAR GARCIA JOSÉ ANTONIO</t>
  </si>
  <si>
    <t>11231-0000-0002-0077</t>
  </si>
  <si>
    <t>11231-0000-0002-0080</t>
  </si>
  <si>
    <t>ZARATE GARCIA KARLA</t>
  </si>
  <si>
    <t>11231-0000-0003-0004</t>
  </si>
  <si>
    <t>11231-0000-0003-0014</t>
  </si>
  <si>
    <t>11231-0000-0003-0016</t>
  </si>
  <si>
    <t>HERNANDEZ FELIPE DE JESUS</t>
  </si>
  <si>
    <t>11231-0000-0003-0019</t>
  </si>
  <si>
    <t>PEREZ MORENO JAVIER IGNACIO</t>
  </si>
  <si>
    <t>11231-0000-0003-0033</t>
  </si>
  <si>
    <t>RIVERA RAMIREZ GRACIELA</t>
  </si>
  <si>
    <t>11231-0000-0003-0043</t>
  </si>
  <si>
    <t>MANZO RODRIGUEZ CLAUDIA LORENA</t>
  </si>
  <si>
    <t>11231-0000-0003-0046</t>
  </si>
  <si>
    <t>GONZALEZ BARROSO ALFREDO</t>
  </si>
  <si>
    <t>11231-0000-0003-0059</t>
  </si>
  <si>
    <t>MARTINEZ TOVAR ANA FRANCISCA</t>
  </si>
  <si>
    <t>11231-0000-0003-0073</t>
  </si>
  <si>
    <t>PORRAS JUAREZ FRANCISCO JAVIER</t>
  </si>
  <si>
    <t>11231-0000-0003-0079</t>
  </si>
  <si>
    <t>TORRES NERI JUAN ANTONIO</t>
  </si>
  <si>
    <t>11231-0000-0003-0098</t>
  </si>
  <si>
    <t>VALADEZ CAMARENA JOSE FERNANDO</t>
  </si>
  <si>
    <t>11231-0000-0003-0099</t>
  </si>
  <si>
    <t>PANTOJA BUSTAMANTE GUILLERMO TADEO</t>
  </si>
  <si>
    <t>11231-0000-0003-0100</t>
  </si>
  <si>
    <t>PONCE MONTERO RODOLFO</t>
  </si>
  <si>
    <t>11231-0000-0003-0103</t>
  </si>
  <si>
    <t>MANRIQUE CANDELAS MA TRINIDA</t>
  </si>
  <si>
    <t>11231-0000-0003-0104</t>
  </si>
  <si>
    <t>SALCEDO RICARDO</t>
  </si>
  <si>
    <t>11231-0000-0003-0107</t>
  </si>
  <si>
    <t>KEYS SANCHEZ EDUARDO</t>
  </si>
  <si>
    <t>11231-0000-0003-0115</t>
  </si>
  <si>
    <t>GARCIA COSTALES MARIA</t>
  </si>
  <si>
    <t>11231-0000-0003-0137</t>
  </si>
  <si>
    <t>LUGO LOPEZ ISRAEL ANDRES</t>
  </si>
  <si>
    <t>11231-0000-0003-0156</t>
  </si>
  <si>
    <t>BARAJAS HERNANDEZ CHRISTIAN</t>
  </si>
  <si>
    <t>11231-0000-0003-0157</t>
  </si>
  <si>
    <t>ALCOCER PULIDO IGNACIO</t>
  </si>
  <si>
    <t>11231-0000-0003-0158</t>
  </si>
  <si>
    <t>CARRILLO CALDERON IRIS</t>
  </si>
  <si>
    <t>11231-0000-0003-0159</t>
  </si>
  <si>
    <t>GUTIERREZ VAZQUEZ JOSE LUIS</t>
  </si>
  <si>
    <t>11231-0000-0003-0160</t>
  </si>
  <si>
    <t>SAUCEDO VALADEZ LUIS GERONIMO</t>
  </si>
  <si>
    <t>11231-0000-0003-0161</t>
  </si>
  <si>
    <t>JAIMES JURADO ESTEBAN</t>
  </si>
  <si>
    <t>11231-0000-0003-0162</t>
  </si>
  <si>
    <t>ALCARAZ CASTRO JORGE BRAULIO DE JESUS</t>
  </si>
  <si>
    <t>11231-0000-0003-0163</t>
  </si>
  <si>
    <t>SMITH VELAZQUEZ JAQUELINE</t>
  </si>
  <si>
    <t>11231-0000-0003-0164</t>
  </si>
  <si>
    <t>GUTIERREZ HERRERA MABEL GISELA</t>
  </si>
  <si>
    <t>11231-0000-0003-0165</t>
  </si>
  <si>
    <t>HERNANDEZ GONZALEZ CARLOS ANTONIO</t>
  </si>
  <si>
    <t>11231-0000-0003-0166</t>
  </si>
  <si>
    <t>PARAMO LOPEZ ADELA PALMIRA</t>
  </si>
  <si>
    <t>11231-0000-0003-0193</t>
  </si>
  <si>
    <t>TAVARES ROMERO OCTAVIO ENRIQUE</t>
  </si>
  <si>
    <t>11231-0000-0003-0199</t>
  </si>
  <si>
    <t>CRUZ NUÑEZ CARLOS</t>
  </si>
  <si>
    <t>11231-0000-0003-0200</t>
  </si>
  <si>
    <t>DE ANDA ALVAREZ NICOLAS</t>
  </si>
  <si>
    <t>11231-0000-0003-0201</t>
  </si>
  <si>
    <t>GONZALEZ GARCIA JONATHAN JOSAFAT</t>
  </si>
  <si>
    <t>11231-0000-0003-0202</t>
  </si>
  <si>
    <t>LOFARO FUENTES AMALFI NILLILIA</t>
  </si>
  <si>
    <t>11231-0000-0003-0203</t>
  </si>
  <si>
    <t>MEDINA REGALADO ARANTXA CARRE</t>
  </si>
  <si>
    <t>11231-0000-0003-0204</t>
  </si>
  <si>
    <t>MUÑOZ ESQUIVEL EDUARDO FRANCISCO</t>
  </si>
  <si>
    <t>11231-0000-0003-0205</t>
  </si>
  <si>
    <t>HERNANDEZ GOMEZ MA. DEL ROCIO</t>
  </si>
  <si>
    <t>11231-0000-0003-0206</t>
  </si>
  <si>
    <t>MARTINEZ HERMENEGILDO JOSE ANTONIO</t>
  </si>
  <si>
    <t>11231-0000-0003-0207</t>
  </si>
  <si>
    <t>SERNA GUERRERO MA. GUADALUPE</t>
  </si>
  <si>
    <t>11231-0000-0003-0208</t>
  </si>
  <si>
    <t>SANCHEZ GONZALEZ MARIA DEL SOL</t>
  </si>
  <si>
    <t>11231-0000-0003-0209</t>
  </si>
  <si>
    <t>TORRES DIAZ ULISES ABRAHAM</t>
  </si>
  <si>
    <t>11231-0000-0003-0232</t>
  </si>
  <si>
    <t>MACIAS GONZALEZ OFELIA</t>
  </si>
  <si>
    <t>11231-0000-0003-0239</t>
  </si>
  <si>
    <t>HERNANDEZ RODRIGUEZ EDUARDO</t>
  </si>
  <si>
    <t>11231-0000-0003-0240</t>
  </si>
  <si>
    <t>11231-0000-0003-0242</t>
  </si>
  <si>
    <t>ALVAREZ MARICHES ISAIAS</t>
  </si>
  <si>
    <t>11310-0000-0001-0008</t>
  </si>
  <si>
    <t>TELEFONOS DE MEXICO</t>
  </si>
  <si>
    <t>VIGENTE</t>
  </si>
  <si>
    <t>11310-0000-0001-0045</t>
  </si>
  <si>
    <t>LEON OFICINA DE CONVENCIONES Y VISITANTES</t>
  </si>
  <si>
    <t>11310-0000-0001-0047</t>
  </si>
  <si>
    <t>OSORNIO CUADROS ARTURO</t>
  </si>
  <si>
    <t>11310-0000-0001-0061</t>
  </si>
  <si>
    <t>11310-0000-0001-0066</t>
  </si>
  <si>
    <t>GONZALEZ GALAN ARMANDO ANTONIO</t>
  </si>
  <si>
    <t>11310-0000-0001-0071</t>
  </si>
  <si>
    <t>SEGUROS EL POTOSI SA DE CV</t>
  </si>
  <si>
    <t>11310-0000-0001-0073</t>
  </si>
  <si>
    <t>RUJONA SA DE CV</t>
  </si>
  <si>
    <t>11310-0000-0001-0074</t>
  </si>
  <si>
    <t>MARTINEZ TORRES CARLOS ADOLFO</t>
  </si>
  <si>
    <t>11310-0000-0001-0078</t>
  </si>
  <si>
    <t>TRUJILLO LEMUS CESAR</t>
  </si>
  <si>
    <t>11310-0000-0001-0080</t>
  </si>
  <si>
    <t>TOLEDO MUÑOZ EDUARDO</t>
  </si>
  <si>
    <t>11310-0000-0001-0081</t>
  </si>
  <si>
    <t>JIMENEZ ROSAS PEDRO</t>
  </si>
  <si>
    <t>11310-0000-0001-0085</t>
  </si>
  <si>
    <t>11310-0000-0001-0086</t>
  </si>
  <si>
    <t>ARENAS MENA ALEJANDRO</t>
  </si>
  <si>
    <t>11310-0000-0001-0087</t>
  </si>
  <si>
    <t>GRUPO CODIGO</t>
  </si>
  <si>
    <t>11310-0000-0001-0088</t>
  </si>
  <si>
    <t>GODINEZ VILLANUEVA ABRAHAM</t>
  </si>
  <si>
    <t>11310-0000-0001-0090</t>
  </si>
  <si>
    <t>TS GLOBAL SOLUTION SA DE CV</t>
  </si>
  <si>
    <t>POR RECUPERAR</t>
  </si>
  <si>
    <t>11310-0000-0001-0091</t>
  </si>
  <si>
    <t>GASCA MACIAS KARLA EVELIA</t>
  </si>
  <si>
    <t>11310-0000-0001-0093</t>
  </si>
  <si>
    <t>GONZALEZ MONTUY JOSE LUIS</t>
  </si>
  <si>
    <t>11310-0000-0001-0094</t>
  </si>
  <si>
    <t>11310-0000-0001-0095</t>
  </si>
  <si>
    <t>RIVERA VARGAS DAVID ANGEL</t>
  </si>
  <si>
    <t>11310-0000-0001-0097</t>
  </si>
  <si>
    <t>CHAVEZ MONTOYA TERESA</t>
  </si>
  <si>
    <t>11310-0000-0001-0098</t>
  </si>
  <si>
    <t>RODRIGUEZ MACIAS ITZEL</t>
  </si>
  <si>
    <t>11310-0000-0001-0099</t>
  </si>
  <si>
    <t>PUBLICIDAD EFECTIVA DE LEON SA DE CV</t>
  </si>
  <si>
    <t>11310-0000-0001-0102</t>
  </si>
  <si>
    <t>SOLUCION DIGITAL EMPRESARIAL SA DE CV</t>
  </si>
  <si>
    <t>11310-0000-0001-0103</t>
  </si>
  <si>
    <t>CARDENAS CASTRO CARLOS ALBERTO</t>
  </si>
  <si>
    <t>11310-0000-0001-0104</t>
  </si>
  <si>
    <t>BODEGA DE VIDRIOS Y CRISTALES DE LEON</t>
  </si>
  <si>
    <t>11310-0000-0001-0110</t>
  </si>
  <si>
    <t>SERVICIOS CORPORATOVOS BROWS</t>
  </si>
  <si>
    <t>11310-0000-0001-0115</t>
  </si>
  <si>
    <t>MENDEZ GARCIA EDITH DEL ROSARIO</t>
  </si>
  <si>
    <t>11310-0000-0001-0117</t>
  </si>
  <si>
    <t>LUCA SILVIU CRISTIAN</t>
  </si>
  <si>
    <t>11310-0000-0001-0118</t>
  </si>
  <si>
    <t>SEARS OPERADORA MEXICO</t>
  </si>
  <si>
    <t>11310-0000-0001-0017</t>
  </si>
  <si>
    <t>GRUPO TURISTICO DEL CENTRO DE OCCIDENTE</t>
  </si>
  <si>
    <t>11310-0000-0001-0125</t>
  </si>
  <si>
    <t>11310-0000-0001-0126</t>
  </si>
  <si>
    <t>MENDEZ AGUAYO MARIA FERNANDA</t>
  </si>
  <si>
    <t>11310-0000-0001-0128</t>
  </si>
  <si>
    <t>GECTECH DE MÉXICO SA DE CV</t>
  </si>
  <si>
    <t>12411-5111-0000-0000</t>
  </si>
  <si>
    <t>Muebles de oficina y estantería</t>
  </si>
  <si>
    <t>Mensual</t>
  </si>
  <si>
    <t>12412-5121-0000-0000</t>
  </si>
  <si>
    <t>Muebles, excepto de oficina y estantería</t>
  </si>
  <si>
    <t>12413-5151-0000-0000</t>
  </si>
  <si>
    <t>Equipo de cómputo y de tecnologías de la información</t>
  </si>
  <si>
    <t>12419-5191-0000-0000</t>
  </si>
  <si>
    <t>Otro mobiliario y Equipo de administarción</t>
  </si>
  <si>
    <t>12421-5211-0000-0000</t>
  </si>
  <si>
    <t>Equipos y aparatos audiovisuales</t>
  </si>
  <si>
    <t>12423-5231-0000-0000</t>
  </si>
  <si>
    <t>Camaras fotograficas y de video</t>
  </si>
  <si>
    <t>12429-5291-0000-0000</t>
  </si>
  <si>
    <t>Otro mobiliario y equipo educacional y recreativo</t>
  </si>
  <si>
    <t>12441-5411-0000-0000</t>
  </si>
  <si>
    <t>Vehiculos y  Equipo terrestre</t>
  </si>
  <si>
    <t>12467-5671-0000-0000</t>
  </si>
  <si>
    <t>HERRAMIENTAS</t>
  </si>
  <si>
    <t>12469-5691-0000-0000</t>
  </si>
  <si>
    <t>Otros equipos</t>
  </si>
  <si>
    <t>12471-5131-0000-0000</t>
  </si>
  <si>
    <t>Bienes Artisticos Culturales y Cientificos</t>
  </si>
  <si>
    <t>12467-5651-0000-0000</t>
  </si>
  <si>
    <t>Equipo de comunicación y telecomunicaciones</t>
  </si>
  <si>
    <t>12631-0000-0001-0000</t>
  </si>
  <si>
    <t>DEPRECIACION  DE MOBILIARIO Y EQUIPO</t>
  </si>
  <si>
    <t>LINEA RECTA</t>
  </si>
  <si>
    <t>12632-0000-0001-0000</t>
  </si>
  <si>
    <t>DEPRECIACION MOB Y EQ EDUCACIONAL Y RECR</t>
  </si>
  <si>
    <t>12634-0000-0001-0000</t>
  </si>
  <si>
    <t>DEPRECIACION DE EQUIPO DE TRANSPORTE</t>
  </si>
  <si>
    <t>12636-0000-0001-0000</t>
  </si>
  <si>
    <t>DEPRECIACION DE HERRAMIENTA</t>
  </si>
  <si>
    <t>12637-0000-0001-0000</t>
  </si>
  <si>
    <t>DEPRECIACION DE BIENES INFORMATICOS</t>
  </si>
  <si>
    <t>12510-5911-0000-0000</t>
  </si>
  <si>
    <t>SOFTWARE</t>
  </si>
  <si>
    <t>Amortizacion Por Tiempo</t>
  </si>
  <si>
    <t>12651-0000-0001-0000</t>
  </si>
  <si>
    <t>AMORTIZACION DE SOFTWARE</t>
  </si>
  <si>
    <t>12731-0000-0001-0000</t>
  </si>
  <si>
    <t>COMUNICACIONES NEXTEL DE MEXICO</t>
  </si>
  <si>
    <t>Deposito en Garantia</t>
  </si>
  <si>
    <t>12731-0000-0002-0000</t>
  </si>
  <si>
    <t>COMISION FEDERAL DE ELCTRICIDAD</t>
  </si>
  <si>
    <t>21121-0000-0002-0027</t>
  </si>
  <si>
    <t>IMPRESOS DEL BAJIO(IMEBA)</t>
  </si>
  <si>
    <t>21121-0000-0002-0033</t>
  </si>
  <si>
    <t>LINOTIPOGRAFICA DAVALOS</t>
  </si>
  <si>
    <t>21121-0000-0002-0036</t>
  </si>
  <si>
    <t>PADILLA HERMANOS IMPRESORA SA</t>
  </si>
  <si>
    <t>21121-0000-0002-0061</t>
  </si>
  <si>
    <t>GRUPO TURISTICO DEL CENTRO OCCID</t>
  </si>
  <si>
    <t>21121-0000-0002-0080</t>
  </si>
  <si>
    <t>HOTELES MODERNOS</t>
  </si>
  <si>
    <t>21121-0000-0002-0082</t>
  </si>
  <si>
    <t>21121-0000-0002-0109</t>
  </si>
  <si>
    <t>RAMIREZ CISNEROS JUAN MANUEL</t>
  </si>
  <si>
    <t>21121-0000-0002-0119</t>
  </si>
  <si>
    <t>AUTOBUSES DE LA PIEDAD SA DE CV</t>
  </si>
  <si>
    <t>21121-0000-0002-0130</t>
  </si>
  <si>
    <t>21121-0000-0002-0176</t>
  </si>
  <si>
    <t>PROTECCION ELECTRONICA MONTERREY SA DE C</t>
  </si>
  <si>
    <t>21121-0000-0002-0196</t>
  </si>
  <si>
    <t>OLVERA MORENO DAVID</t>
  </si>
  <si>
    <t>21121-0000-0002-0338</t>
  </si>
  <si>
    <t>TINOCO GARCIA PAOLA</t>
  </si>
  <si>
    <t>21121-0000-0002-0349</t>
  </si>
  <si>
    <t>MENCHACA FERNANDEZ LUIS ALBERTO</t>
  </si>
  <si>
    <t>21121-0000-0002-0392</t>
  </si>
  <si>
    <t>21121-0000-0002-0428</t>
  </si>
  <si>
    <t>VAZQUEZ ZUÑIGA OSCAR ULISES</t>
  </si>
  <si>
    <t>21121-0000-0002-0456</t>
  </si>
  <si>
    <t>EOS SOLUCIONES S DE RL DE CV</t>
  </si>
  <si>
    <t>21121-0000-0002-0476</t>
  </si>
  <si>
    <t>AGUILAR JIMENEZ ERIK ALEJANDRO</t>
  </si>
  <si>
    <t>21121-0000-0002-0528</t>
  </si>
  <si>
    <t>ALCANTAR ALONSO MAURICIO ALEJANDRO</t>
  </si>
  <si>
    <t>21121-0000-0002-0530</t>
  </si>
  <si>
    <t>EDITORIAL MARTINICA SA DE CV</t>
  </si>
  <si>
    <t>21121-0000-0002-0531</t>
  </si>
  <si>
    <t>LOPEZ LOPEZ CHRISTIAN JESUS</t>
  </si>
  <si>
    <t>21121-0000-0002-0534</t>
  </si>
  <si>
    <t>GECTECH DE MEXICO SA DE CV</t>
  </si>
  <si>
    <t>21121-0000-0002-0538</t>
  </si>
  <si>
    <t>21121-0000-0002-0562</t>
  </si>
  <si>
    <t>SILVIU LUCA CRISTIAN</t>
  </si>
  <si>
    <t>21121-0000-0002-0582</t>
  </si>
  <si>
    <t>ALMANZA OROZCO BRAULIO SALVADOR</t>
  </si>
  <si>
    <t>21121-0000-0002-0609</t>
  </si>
  <si>
    <t>EVOLUTION SYSTEM SA DE CV</t>
  </si>
  <si>
    <t>21121-0000-0002-0615</t>
  </si>
  <si>
    <t>PEGASO PCS SA DE CV</t>
  </si>
  <si>
    <t>21121-0000-0002-0618</t>
  </si>
  <si>
    <t>RUBIO HERNANDEZ BEATRIZ AURORA</t>
  </si>
  <si>
    <t>21121-0000-0002-0619</t>
  </si>
  <si>
    <t>GUERRERO SALDAÑA JOSE ALEJANDRO</t>
  </si>
  <si>
    <t>21121-0000-0002-0622</t>
  </si>
  <si>
    <t>GARCIA BELMONTE JOSE GUADALUPE</t>
  </si>
  <si>
    <t>21121-0000-0002-0628</t>
  </si>
  <si>
    <t>MAQUINAS REFACCIONES Y SERVICIOS SA DE CV</t>
  </si>
  <si>
    <t>21121-0000-0002-0632</t>
  </si>
  <si>
    <t>REED MULTIMEDIA S DE RL DE CV</t>
  </si>
  <si>
    <t>21121-0000-0002-0633</t>
  </si>
  <si>
    <t>DIAZ CUESTA GUILLERMO</t>
  </si>
  <si>
    <t>21121-0000-0002-0640</t>
  </si>
  <si>
    <t>HERNANDEZ CONTRERAS GABRIEL</t>
  </si>
  <si>
    <t>21121-0000-0002-0646</t>
  </si>
  <si>
    <t>GONZALEZ PEREZ JESUS ALEJANDRO</t>
  </si>
  <si>
    <t>21121-0000-0002-0687</t>
  </si>
  <si>
    <t>SERVIN AGUIRRE LOURDES SELENIA</t>
  </si>
  <si>
    <t>21121-0000-0002-0692</t>
  </si>
  <si>
    <t>MULTISERVICIOS ARELLANO SA DE CV</t>
  </si>
  <si>
    <t>21121-0000-0002-0714</t>
  </si>
  <si>
    <t>OLIVARES CONTRERAS CRISTOPHER ADRIAN</t>
  </si>
  <si>
    <t>21121-0000-0002-0726</t>
  </si>
  <si>
    <t>GUERRERO SOTO MA ELENA</t>
  </si>
  <si>
    <t>21121-0000-0002-0766</t>
  </si>
  <si>
    <t>OTERO DE SAAVEDRA ANDREA DE PASCUAL</t>
  </si>
  <si>
    <t>21121-0000-0002-0767</t>
  </si>
  <si>
    <t>ROMERO SANCHEZ MONICA MARCELL</t>
  </si>
  <si>
    <t>21121-0000-0002-0800</t>
  </si>
  <si>
    <t>ZAVALA BARRAZA JOSE DE JESUS</t>
  </si>
  <si>
    <t>21121-0000-0002-0801</t>
  </si>
  <si>
    <t>BARTILOTTI BIGURRA DORA YTZELL</t>
  </si>
  <si>
    <t>21121-0000-0002-0802</t>
  </si>
  <si>
    <t>MODELOS PROFESIONALES AMPMM, SA DE CV</t>
  </si>
  <si>
    <t>21171-0000-0001-0001</t>
  </si>
  <si>
    <t>10% ISR RET HONORARIOS Y ARRENDAMIENTO</t>
  </si>
  <si>
    <t>21171-0000-0001-0002</t>
  </si>
  <si>
    <t>ISPT</t>
  </si>
  <si>
    <t>21171-0000-0001-0004</t>
  </si>
  <si>
    <t>SUBSIDIO POR PRODUCTOS DEL TRABA</t>
  </si>
  <si>
    <t>21171-0000-0001-0005</t>
  </si>
  <si>
    <t>1% CEDULAR (HONORARIOS)</t>
  </si>
  <si>
    <t>21171-0000-0001-0007</t>
  </si>
  <si>
    <t>2% CEDULAR POR HONORARIOS</t>
  </si>
  <si>
    <t>21171-0000-0001-0008</t>
  </si>
  <si>
    <t>2% IMPUESTO SOBRE NOMINAS</t>
  </si>
  <si>
    <t>21172-0000-0001-0001</t>
  </si>
  <si>
    <t>CUOTAS IMSS</t>
  </si>
  <si>
    <t>21172-0000-0001-0002</t>
  </si>
  <si>
    <t>INVALIDEZ CESANTIA VEJEZ</t>
  </si>
  <si>
    <t>21172-0000-0001-0003</t>
  </si>
  <si>
    <t>5% INFONAVIT</t>
  </si>
  <si>
    <t>21179-0000-0002-0000</t>
  </si>
  <si>
    <t>IVA TRASLADADO PENDIENTE DE COBRO</t>
  </si>
  <si>
    <t>21190-0000-0001-0003</t>
  </si>
  <si>
    <t>DEPOSITOS TAQUILLA</t>
  </si>
  <si>
    <t>21190-0000-0001-0007</t>
  </si>
  <si>
    <t>PROV CAJA CHICA</t>
  </si>
  <si>
    <t>21190-0000-0001-0008</t>
  </si>
  <si>
    <t>VARIOS</t>
  </si>
  <si>
    <t>21190-0000-0001-0095</t>
  </si>
  <si>
    <t>ORDAZ VAZQUEZ MARIA ELENA</t>
  </si>
  <si>
    <t>21190-0000-0001-0099</t>
  </si>
  <si>
    <t>CONACULTA (INTERES INVERSIONES)</t>
  </si>
  <si>
    <t>21190-0000-0001-0106</t>
  </si>
  <si>
    <t>OLMOS PADILLA ESTEPHANIA</t>
  </si>
  <si>
    <t>21190-0000-0001-0111</t>
  </si>
  <si>
    <t>RODRIGUEZ OSCAR</t>
  </si>
  <si>
    <t>21190-0000-0001-0112</t>
  </si>
  <si>
    <t>RICO MACIAS GUADALUPE DANIEL</t>
  </si>
  <si>
    <t>21190-0000-0001-0113</t>
  </si>
  <si>
    <t>MARQUEZ RIVAS JUAN</t>
  </si>
  <si>
    <t>21190-0000-0001-0114</t>
  </si>
  <si>
    <t>MARTINEZ VALDEZ JESUS MANUEL</t>
  </si>
  <si>
    <t>21190-0000-0001-0115</t>
  </si>
  <si>
    <t>21190-0000-0001-0116</t>
  </si>
  <si>
    <t>21190-0000-0001-0117</t>
  </si>
  <si>
    <t>ALBA DOMINGUEZ LAURA ELENA</t>
  </si>
  <si>
    <t>21190-0000-0001-0133</t>
  </si>
  <si>
    <t>ESCOBEDO VARELA JESUS ISRAEL</t>
  </si>
  <si>
    <t>21190-0000-0001-0134</t>
  </si>
  <si>
    <t>GARCIA CARPIO GRACIELA DE MARIA</t>
  </si>
  <si>
    <t>21190-0000-0001-0135</t>
  </si>
  <si>
    <t>NEGRETE ALVAREZ OSCAR ARTURO</t>
  </si>
  <si>
    <t>21190-0000-0001-0136</t>
  </si>
  <si>
    <t>QUINTANILLA MELGAR ABRAHAM LEONEL</t>
  </si>
  <si>
    <t>21190-0000-0001-0137</t>
  </si>
  <si>
    <t>21190-0000-0001-0138</t>
  </si>
  <si>
    <t>PAREDES SALINAS ULISES</t>
  </si>
  <si>
    <t>21190-0000-0001-0139</t>
  </si>
  <si>
    <t>GALLO DOLORES</t>
  </si>
  <si>
    <t>21190-0000-0001-0140</t>
  </si>
  <si>
    <t>FALCON RAMOS MA ENGRACIA</t>
  </si>
  <si>
    <t>21190-0000-0001-0141</t>
  </si>
  <si>
    <t>GARCÍA JUAN ANTONIO</t>
  </si>
  <si>
    <t>21190-0000-0001-0142</t>
  </si>
  <si>
    <t>PEREZ DE LA ROSA EDUARDO</t>
  </si>
  <si>
    <t>21190-0000-0001-0143</t>
  </si>
  <si>
    <t>CHICO VILLALOBOS ROBERTO</t>
  </si>
  <si>
    <t>21190-0000-0001-0145</t>
  </si>
  <si>
    <t>PEDROZA MARIA VICTORIA</t>
  </si>
  <si>
    <t>21190-0000-0001-0147</t>
  </si>
  <si>
    <t>21190-0000-0001-0148</t>
  </si>
  <si>
    <t>VERA PACHECO PATRICIA</t>
  </si>
  <si>
    <t>21190-0000-0001-0153</t>
  </si>
  <si>
    <t>GONZALEZ GARCIA ELVIA GRISELL</t>
  </si>
  <si>
    <t>21190-0000-0001-0154</t>
  </si>
  <si>
    <t>21190-0000-0001-0155</t>
  </si>
  <si>
    <t>CERON BECERRA ANGELICA PAULINA</t>
  </si>
  <si>
    <t>21190-0000-0001-0156</t>
  </si>
  <si>
    <t>MARES MAYAGOITIA MARIO GABRIEL</t>
  </si>
  <si>
    <t>21190-0000-0001-0157</t>
  </si>
  <si>
    <t>MARTINEZ BARAJAS BETHEL DAMARIS</t>
  </si>
  <si>
    <t>21190-0000-0001-0166</t>
  </si>
  <si>
    <t>RODRIGUEZ ALMAGUER JOEL</t>
  </si>
  <si>
    <t>21190-0000-0001-0171</t>
  </si>
  <si>
    <t>TORRES FLORES MIRIAM GUADALUPE</t>
  </si>
  <si>
    <t>21190-0000-0001-0174</t>
  </si>
  <si>
    <t>21190-0000-0001-0178</t>
  </si>
  <si>
    <t>PEREZ SANTANA ELVIRA ELIZABETH</t>
  </si>
  <si>
    <t>21190-0000-0001-0179</t>
  </si>
  <si>
    <t>MARTINEZ HERNANDEZ YUSSEL ISRAEL</t>
  </si>
  <si>
    <t>21190-0000-0001-0180</t>
  </si>
  <si>
    <t>FERNANDEZ PURATA HECTOR EDUARDO</t>
  </si>
  <si>
    <t>21190-0000-0001-0184</t>
  </si>
  <si>
    <t>GARCIA RAMOS JUAN OMAR</t>
  </si>
  <si>
    <t>21190-0000-0001-0185</t>
  </si>
  <si>
    <t>MARTINEZ ESPINOZA JOSE ANTONIO</t>
  </si>
  <si>
    <t>21190-0000-0001-0186</t>
  </si>
  <si>
    <t>MURGUIA SANCHEZ LUIS ERNESTO</t>
  </si>
  <si>
    <t>21190-0000-0001-0188</t>
  </si>
  <si>
    <t>TOVAR LOPEZ MIGUEL</t>
  </si>
  <si>
    <t>21190-0000-0001-0195</t>
  </si>
  <si>
    <t>GALLARDO SANCHEZ ARCHIVALDO</t>
  </si>
  <si>
    <t>21190-0000-0001-0197</t>
  </si>
  <si>
    <t>ARANDIA CHACON PEDRO BLADIMIR</t>
  </si>
  <si>
    <t>21190-0000-0001-0198</t>
  </si>
  <si>
    <t>21190-0000-0001-0199</t>
  </si>
  <si>
    <t>21190-0000-0001-0200</t>
  </si>
  <si>
    <t>21190-0000-0001-0201</t>
  </si>
  <si>
    <t>21190-0000-0001-0202</t>
  </si>
  <si>
    <t>21190-0000-0001-0203</t>
  </si>
  <si>
    <t>21190-0000-0001-0206</t>
  </si>
  <si>
    <t>GUERRA GONZALEZ DANIEL ALBERTO</t>
  </si>
  <si>
    <t>21190-0000-0001-0209</t>
  </si>
  <si>
    <t>21190-0000-0001-0211</t>
  </si>
  <si>
    <t>MUJICA GARCIA JESUS MANUEL</t>
  </si>
  <si>
    <t>21190-0000-0001-0212</t>
  </si>
  <si>
    <t>ALVAREZ AKIL JUAN PABLO</t>
  </si>
  <si>
    <t>21190-0000-0001-0215</t>
  </si>
  <si>
    <t>VAZQUEZ MORALES MAGALY</t>
  </si>
  <si>
    <t>21190-0000-0001-0218</t>
  </si>
  <si>
    <t>21190-0000-0001-0219</t>
  </si>
  <si>
    <t>ALVAREZ PALOMINO SARA EDITH</t>
  </si>
  <si>
    <t>21190-0000-0001-0232</t>
  </si>
  <si>
    <t>CARRILLO CALDERON IRIS CAROLA</t>
  </si>
  <si>
    <t>21190-0000-0001-0237</t>
  </si>
  <si>
    <t>ROMERO NAVARRO EMMANUEL</t>
  </si>
  <si>
    <t>21190-0000-0001-0241</t>
  </si>
  <si>
    <t>21190-0000-0001-0242</t>
  </si>
  <si>
    <t>GUIOT TENORIO MARIO</t>
  </si>
  <si>
    <t>21190-0000-0001-0243</t>
  </si>
  <si>
    <t>CARPIO TORRES DIEGO OMAR</t>
  </si>
  <si>
    <t>21190-0000-0001-0246</t>
  </si>
  <si>
    <t>QUINTANILLA MELGAR ADRIANA</t>
  </si>
  <si>
    <t>21190-0000-0001-0249</t>
  </si>
  <si>
    <t>RAMIREZ RODRIGUEZ JOSE FRANCISCO</t>
  </si>
  <si>
    <t>21190-0000-0001-0256</t>
  </si>
  <si>
    <t>21190-0000-0001-0257</t>
  </si>
  <si>
    <t>21190-0000-0001-0258</t>
  </si>
  <si>
    <t>21190-0000-0001-0260</t>
  </si>
  <si>
    <t>21190-0000-0001-0273</t>
  </si>
  <si>
    <t>CANTADOR CAMPOS JUAN ANTONIO</t>
  </si>
  <si>
    <t>21190-0000-0001-0276</t>
  </si>
  <si>
    <t>GONZALEZ RAMIREZ VIRGINIA</t>
  </si>
  <si>
    <t>21190-0000-0001-0283</t>
  </si>
  <si>
    <t>DE ANDA CARLOS</t>
  </si>
  <si>
    <t>21190-0000-0001-0287</t>
  </si>
  <si>
    <t>ROCHA QUIROGA ARACELI</t>
  </si>
  <si>
    <t>21190-0000-0001-0288</t>
  </si>
  <si>
    <t>BARBOLLA RAMIREZ ALEXANDRINA</t>
  </si>
  <si>
    <t>21190-0000-0001-0289</t>
  </si>
  <si>
    <t>CANCHOLA MARTINEZ EUGENIO</t>
  </si>
  <si>
    <t>21190-0000-0001-0294</t>
  </si>
  <si>
    <t>SANCHEZ ANDRADE REBECA</t>
  </si>
  <si>
    <t>21190-0000-0001-0300</t>
  </si>
  <si>
    <t>21190-0000-0001-0301</t>
  </si>
  <si>
    <t>BUSTAMANTE LEON J. LUZ</t>
  </si>
  <si>
    <t>21190-0000-0001-0304</t>
  </si>
  <si>
    <t>GUTIERREZ VAZQUEZ JOSE ULISES</t>
  </si>
  <si>
    <t>21190-0000-0001-0311</t>
  </si>
  <si>
    <t>VERDUZCO VERDUZCO IRMA</t>
  </si>
  <si>
    <t>21190-0000-0001-0315</t>
  </si>
  <si>
    <t>GARCIA ZUÑIGA FRANCISCO JAVIER</t>
  </si>
  <si>
    <t>21190-0000-0001-0324</t>
  </si>
  <si>
    <t>SALAS ROMO LILIANA VANESSA</t>
  </si>
  <si>
    <t>21190-0000-0001-0332</t>
  </si>
  <si>
    <t>SECRETARIA DE CULTURA MNT</t>
  </si>
  <si>
    <t>21190-0000-0001-0336</t>
  </si>
  <si>
    <t>GARCIA CORDOVA CESAR MANUEL</t>
  </si>
  <si>
    <t>21190-0000-0001-0349</t>
  </si>
  <si>
    <t>GUTIERREZ RODRIGUEZ BRIGIDA</t>
  </si>
  <si>
    <t>21190-0000-0001-0350</t>
  </si>
  <si>
    <t>21190-0000-0001-0351</t>
  </si>
  <si>
    <t>21190-0000-0001-0354</t>
  </si>
  <si>
    <t>OROZCO ALVAREZ LIZBETH</t>
  </si>
  <si>
    <t>21190-0000-0001-0355</t>
  </si>
  <si>
    <t>ORNELAS GONZALEZ HERIBERTO</t>
  </si>
  <si>
    <t>21190-0000-0001-0356</t>
  </si>
  <si>
    <t>MARTINEZ JUAREZ HUGO ENRIQUE</t>
  </si>
  <si>
    <t>21190-0000-0002-0001</t>
  </si>
  <si>
    <t>ANTICPO RENTA DE STANDS</t>
  </si>
  <si>
    <t>21190-0000-0002-0002</t>
  </si>
  <si>
    <t>ANTICIPO RENTA TEATROS</t>
  </si>
  <si>
    <t>21190-0000-0002-0004</t>
  </si>
  <si>
    <t>ANTICIPO OTROS</t>
  </si>
  <si>
    <t>21190-0000-0003-0002</t>
  </si>
  <si>
    <t>FAMSA</t>
  </si>
  <si>
    <t>21190-0000-0003-0003</t>
  </si>
  <si>
    <t>FONDO DE AHORRO</t>
  </si>
  <si>
    <t>21190-0000-0003-0004</t>
  </si>
  <si>
    <t>FONACOT</t>
  </si>
  <si>
    <t>21190-0000-0003-0005</t>
  </si>
  <si>
    <t>RET INFONAVIT(CREDITOS)</t>
  </si>
  <si>
    <t>21190-0000-0003-0007</t>
  </si>
  <si>
    <t>CAJA LIBERTAD</t>
  </si>
  <si>
    <t>21190-0000-0003-0014</t>
  </si>
  <si>
    <t>CAJA POPULAR ARBOLEDAS</t>
  </si>
  <si>
    <t>SE REALIZARA PAGO</t>
  </si>
  <si>
    <t>SE PAGARA CUANDO SEA EFECTIVAMENTE COBRADO</t>
  </si>
  <si>
    <t>SE EFECTUA REEMBOLSO AL CORTE DE CADA EVENTO AL EMPRESARIO TEATRAL</t>
  </si>
  <si>
    <t>SE REEMBOLSARA CUANDO SE EFECTUE EL TRAMITE SEGÚN LO ESTABLECIDO EN CONVENIO</t>
  </si>
  <si>
    <t>SE APLICARAN AL MOMENTO DE FACTURACION</t>
  </si>
  <si>
    <t>PAGO IMPUESTOS MENSUAL DICIEMBRE</t>
  </si>
  <si>
    <t>SE REALIZARA PAGO EN LIQUIDACION IMSS DICIEMBRE</t>
  </si>
  <si>
    <t>41730-0710-0001-0001</t>
  </si>
  <si>
    <t>CASA DE LA CULTURA "DIEGO RIVERA"</t>
  </si>
  <si>
    <t>41730-0710-0001-0003</t>
  </si>
  <si>
    <t>ESCUELA DE ARTES PLASTICAS "ANTONIO SEGOVIANO"</t>
  </si>
  <si>
    <t>41730-0710-0001-0005</t>
  </si>
  <si>
    <t>ESCUELA DE MUSICA DE LEON</t>
  </si>
  <si>
    <t>41730-0710-0001-0007</t>
  </si>
  <si>
    <t>CASA DE LA CULTURA "EFREN HERNANDEZ"</t>
  </si>
  <si>
    <t>INGRESOS FERIA DE LEON</t>
  </si>
  <si>
    <t>41730-0710-0004-0001</t>
  </si>
  <si>
    <t>INGRESOS POR TAQUILLA FIC</t>
  </si>
  <si>
    <t>41730-0710-0007-0001</t>
  </si>
  <si>
    <t>VENTA DE BOLETOS TEATRO ESCOLAR</t>
  </si>
  <si>
    <t>41730-0710-0011-0002</t>
  </si>
  <si>
    <t>RENTA DE STAND "FERIA DEL LIBRO"</t>
  </si>
  <si>
    <t>41730-0710-0014-0001</t>
  </si>
  <si>
    <t>VENTA DE BOLETOS "MUESTRA DE CINE"</t>
  </si>
  <si>
    <t>41730-0710-0016-0001</t>
  </si>
  <si>
    <t>APORTACIONES IEC</t>
  </si>
  <si>
    <t>41730-0710-0018-0002</t>
  </si>
  <si>
    <t>INGRESOS GALERIA "JESUS GALLARDO"</t>
  </si>
  <si>
    <t>41730-0710-0018-0005</t>
  </si>
  <si>
    <t>COMISION USO TERMINAL</t>
  </si>
  <si>
    <t>41730-0710-0018-0006</t>
  </si>
  <si>
    <t>PRESENTACIONES (BANDA MUNICIPAL, ORQUESTA, COROS)</t>
  </si>
  <si>
    <t>41730-0710-0018-0007</t>
  </si>
  <si>
    <t xml:space="preserve">APOYOS </t>
  </si>
  <si>
    <t>41730-0710-0018-0010</t>
  </si>
  <si>
    <t>OTROS</t>
  </si>
  <si>
    <t>41730-0710-0018-0012</t>
  </si>
  <si>
    <t>ALTERNATIVAS</t>
  </si>
  <si>
    <t>41730-0710-0018-0014</t>
  </si>
  <si>
    <t>OTROS INGRESOS CON IVA</t>
  </si>
  <si>
    <t>41730-0710-0019-0001</t>
  </si>
  <si>
    <t>ARRENDAMIENTO TEATRO "MANUEL DOBLADO"</t>
  </si>
  <si>
    <t>41730-0710-0019-0002</t>
  </si>
  <si>
    <t>ARRENDAMIENTO TEATRO "MARÍA GREVER"</t>
  </si>
  <si>
    <t>41730-0710-0001-0006</t>
  </si>
  <si>
    <t>SALONES DE CULTURA</t>
  </si>
  <si>
    <t>41730-0710-0007-0009</t>
  </si>
  <si>
    <t>41730-0710-0011-0003</t>
  </si>
  <si>
    <t>OTROS FERIA DEL LIBRO</t>
  </si>
  <si>
    <t>41730-0710-0020-0001</t>
  </si>
  <si>
    <t>MUESTRA NACIONAL DE TEATRO</t>
  </si>
  <si>
    <t>41730-0710-0018-0004</t>
  </si>
  <si>
    <t>EVENTOS ICL</t>
  </si>
  <si>
    <t>41730-0710-0013-0001</t>
  </si>
  <si>
    <t>VENTA DE BOLETOS FIAC</t>
  </si>
  <si>
    <t>41730-0710-0013-0003</t>
  </si>
  <si>
    <t>OTROS FIAC</t>
  </si>
  <si>
    <t>42230-0930-0001-0001</t>
  </si>
  <si>
    <t>INGRESOS POR SUBSIDIO MUNICIPIO</t>
  </si>
  <si>
    <t>51110-1131-0000-0000</t>
  </si>
  <si>
    <t>SUELDOS BASE AL PERSONAL PERMANENTE</t>
  </si>
  <si>
    <t>51120-1211-0000-0000</t>
  </si>
  <si>
    <t>HONORARIOS ASIMILABLES A SALARIOS</t>
  </si>
  <si>
    <t>51120-1212-0000-0000</t>
  </si>
  <si>
    <t>HONORARIOS</t>
  </si>
  <si>
    <t>51120-1221-0000-0000</t>
  </si>
  <si>
    <t>51130-1311-0000-0000</t>
  </si>
  <si>
    <t>PRIMAS POR AÑOS DE SERVICIOS EFECTIVOS PRESTADOS</t>
  </si>
  <si>
    <t>51130-1321-0000-0000</t>
  </si>
  <si>
    <t>PRIMAS DE VACACIONES, DOMINICAL</t>
  </si>
  <si>
    <t>51130-1323-0000-0000</t>
  </si>
  <si>
    <t>GRATIFICACIÓN FIN DE AÑO</t>
  </si>
  <si>
    <t>51130-1342-0000-0000</t>
  </si>
  <si>
    <t>RETRIBUCIONES POR ACTIVIDADES ESPECIALES</t>
  </si>
  <si>
    <t>51140-1411-0000-0000</t>
  </si>
  <si>
    <t>APORTACIONES DE SEGURIDAD SOCIAL</t>
  </si>
  <si>
    <t>51140-1421-0000-0000</t>
  </si>
  <si>
    <t>APORTACIONES A FONDOS DE VIVIENDA</t>
  </si>
  <si>
    <t>51140-1431-0000-0000</t>
  </si>
  <si>
    <t>APORTACIONES AL SISTEMA PARA EL RETIRO</t>
  </si>
  <si>
    <t>51150-1511-0000-0000</t>
  </si>
  <si>
    <t>CUOTAS PARA EL FONDO DE AHORRO</t>
  </si>
  <si>
    <t>51150-1522-0000-0000</t>
  </si>
  <si>
    <t>LIQUIDACIONES POR INDEMNIZACIONES Y POR SUELDOS Y SALARIOS CAIDOS</t>
  </si>
  <si>
    <t>51150-1545-0000-0000</t>
  </si>
  <si>
    <t>AYUDA PARA DESPENSA</t>
  </si>
  <si>
    <t>51150-1547-0000-0000</t>
  </si>
  <si>
    <t>AYUDA PARA DÍA DE REYES</t>
  </si>
  <si>
    <t>51150-1548-0000-0000</t>
  </si>
  <si>
    <t>AYUDA PARA 10 DE MAYO</t>
  </si>
  <si>
    <t>51150-1592-0000-0000</t>
  </si>
  <si>
    <t>PREMIO POR PUNTUALIDAD</t>
  </si>
  <si>
    <t>51150-1593-0000-0000</t>
  </si>
  <si>
    <t>PREMIO POR ASISTENCIA</t>
  </si>
  <si>
    <t>51210-2111-0000-0000</t>
  </si>
  <si>
    <t>MATERIALES Y ÚTILES DE OFICINA</t>
  </si>
  <si>
    <t>51210-2141-0000-0000</t>
  </si>
  <si>
    <t>MATERIALES Y ÚTILES DE TECNOLOGÍAS DE LA INFORMACIÓN Y COMUNICACIONES</t>
  </si>
  <si>
    <t>51210-2151-0000-0000</t>
  </si>
  <si>
    <t>MATERIAL IMPRESO E INFORMACIÓN DIGITAL</t>
  </si>
  <si>
    <t>51210-2161-0000-0000</t>
  </si>
  <si>
    <t>MATERIAL DE LIMPIEZA</t>
  </si>
  <si>
    <t>51210-2171-0000-0000</t>
  </si>
  <si>
    <t>MATERIALES Y ÚTILES DE ENSEÑANZA</t>
  </si>
  <si>
    <t>51220-2211-0000-0000</t>
  </si>
  <si>
    <t>PRODUCTOS ALIMENTICIOS PARA PERSONAS</t>
  </si>
  <si>
    <t>51220-2231-0000-0000</t>
  </si>
  <si>
    <t>UTENSILIOS PARA EL SERVICIO DE ALIMENTACIÓN</t>
  </si>
  <si>
    <t>51240-2461-0000-0000</t>
  </si>
  <si>
    <t>Material eléctrico y electrónico</t>
  </si>
  <si>
    <t>51240-2471-0000-0000</t>
  </si>
  <si>
    <t>ARTÍCULOS METÁLICOS PARA LA CONSTRUCCIÓN</t>
  </si>
  <si>
    <t>51240-2481-0000-0000</t>
  </si>
  <si>
    <t>MATERIALES COMPLEMENTARIOS .</t>
  </si>
  <si>
    <t>51240-2491-0000-0000</t>
  </si>
  <si>
    <t>OTROS MATERIALES Y ARTÍCULOS DE CONSTRUCCIÓN Y REPARACIÓN .</t>
  </si>
  <si>
    <t>51250-2531-0000-0000</t>
  </si>
  <si>
    <t>MEDICINAS Y PRODUCTOS FARMACÉUTICOS</t>
  </si>
  <si>
    <t>51260-2613-0000-0000</t>
  </si>
  <si>
    <t>Combustibles, lubricantes y aditivos destinados para actividades administrativas</t>
  </si>
  <si>
    <t>51270-2712-0000-0000</t>
  </si>
  <si>
    <t>VESTUARIO Y UNIFORMES ACTIVIDADES OPERATIVAS</t>
  </si>
  <si>
    <t>51290-2911-0000-0000</t>
  </si>
  <si>
    <t>HERRAMIENTAS MENORES</t>
  </si>
  <si>
    <t>51290-2921-0000-0000</t>
  </si>
  <si>
    <t>REFACCIONES Y ACCESORIOS MENORES DE EDIFICIOS</t>
  </si>
  <si>
    <t>51290-2941-0000-0000</t>
  </si>
  <si>
    <t>REFACCIONES Y ACCESORIOS MENORES DE EQUIPO DE CÓMPUTO Y TECNOLOGÍAS DE LA INFORMACIÓN</t>
  </si>
  <si>
    <t>51290-2961-0000-0000</t>
  </si>
  <si>
    <t>REFACCIONES Y ACCESORIOS MENORES DE EQUIPO DE TRANSPORTE</t>
  </si>
  <si>
    <t>51310-3111-0000-0000</t>
  </si>
  <si>
    <t>SERVICIO DE ENERGÍA ELÉCTRICA</t>
  </si>
  <si>
    <t>51310-3141-0000-0000</t>
  </si>
  <si>
    <t>SERVICIO TELEFONÍA TRADICIONAL</t>
  </si>
  <si>
    <t>51310-3151-0000-0000</t>
  </si>
  <si>
    <t>SERVICIO TELEFONÍA CELULAR</t>
  </si>
  <si>
    <t>51310-3171-0000-0000</t>
  </si>
  <si>
    <t>Servicios de acceso de Internet, redes y procesamiento de información</t>
  </si>
  <si>
    <t>51310-3172-0000-0000</t>
  </si>
  <si>
    <t>Servicios de acceso de internet</t>
  </si>
  <si>
    <t>51310-3181-0000-0000</t>
  </si>
  <si>
    <t>SERVICIOS POSTALES</t>
  </si>
  <si>
    <t>51320-3233-0000-0000</t>
  </si>
  <si>
    <t>Arrendamiento de equipo y bienes informáticos</t>
  </si>
  <si>
    <t>51320-3251-0000-0000</t>
  </si>
  <si>
    <t>Arrendamiento de equipo de transporte</t>
  </si>
  <si>
    <t>51320-3291-0000-0000</t>
  </si>
  <si>
    <t>OTROS ARRENDAMIENTOS</t>
  </si>
  <si>
    <t>51330-3311-0000-0000</t>
  </si>
  <si>
    <t>SERVICIOS LEGALES</t>
  </si>
  <si>
    <t>51330-3321-0000-0000</t>
  </si>
  <si>
    <t>SERVICIOS DE DISEÑO, ARQUITECTURA, INGENIERÍA Y ACTIVIDADES RELACIONADAS</t>
  </si>
  <si>
    <t>51330-3331-0000-0000</t>
  </si>
  <si>
    <t>Servicios de procesos, técnica y en tecnologías de la información</t>
  </si>
  <si>
    <t>51330-3341-0000-0000</t>
  </si>
  <si>
    <t>SERVICIOS DE CAPACITACIÓN</t>
  </si>
  <si>
    <t>51330-3361-0000-0000</t>
  </si>
  <si>
    <t>IMPRESIONES OFICIALES</t>
  </si>
  <si>
    <t>51330-3381-0000-0000</t>
  </si>
  <si>
    <t>SERVICIOS DE VIGILANCIA</t>
  </si>
  <si>
    <t>51340-3411-0000-0000</t>
  </si>
  <si>
    <t>SERVICIOS FINANCIEROS Y BANCARIOS</t>
  </si>
  <si>
    <t>51340-3451-0000-0000</t>
  </si>
  <si>
    <t>SEGURO DE BIENES PATRIMONIALES</t>
  </si>
  <si>
    <t>51340-3471-0000-0000</t>
  </si>
  <si>
    <t>FLETES Y MANIOBRAS</t>
  </si>
  <si>
    <t>51350-3511-0000-0000</t>
  </si>
  <si>
    <t>CONSERVACIÓN Y MANTENIMIENTO DE INMUEBLES</t>
  </si>
  <si>
    <t>51350-3512-0000-0000</t>
  </si>
  <si>
    <t>Instalaciones</t>
  </si>
  <si>
    <t>51350-3513-0000-0000</t>
  </si>
  <si>
    <t>Adaptación de inmuebles</t>
  </si>
  <si>
    <t>51350-3521-0000-0000</t>
  </si>
  <si>
    <t>INSTALACIÓN, REPARACIÓN Y MANTENIMIENTO DE MOBILIARIO Y EQUIPO DE ADMINISTRACIÓN, EDUCACIONAL Y RECREATIVO</t>
  </si>
  <si>
    <t>51350-3531-0000-0000</t>
  </si>
  <si>
    <t>INSTALACIÓN, REPARACIÓN Y MANTENIMIENTO DE EQUIPO DE CÓMPUTO Y TECNOLOGÍA DE LA INFORMACIÓN</t>
  </si>
  <si>
    <t>51350-3551-0000-0000</t>
  </si>
  <si>
    <t>REPARACIÓN Y MANTENIMIENTO DE EQUIPO DE TRANSPORTE</t>
  </si>
  <si>
    <t>51350-3571-0000-0000</t>
  </si>
  <si>
    <t>INSTALACIÓN, REPARACIÓN Y MANTENIMIENTO DE MAQUINARIA, OTROS EQUIPOS Y HERRAMIENTA</t>
  </si>
  <si>
    <t>51350-3581-0000-0000</t>
  </si>
  <si>
    <t>SERVICIOS DE LIMPIEZA Y MANEJO DE DESECHOS</t>
  </si>
  <si>
    <t>51350-3591-0000-0000</t>
  </si>
  <si>
    <t>Servicios de Jardineria y Fumigacion</t>
  </si>
  <si>
    <t>51360-3611-0000-0000</t>
  </si>
  <si>
    <t>Difusión por radio, televisión y otros medios de mensajes sobre programas y actividades gubernamentales</t>
  </si>
  <si>
    <t>51360-3612-0000-0000</t>
  </si>
  <si>
    <t>Impresión y elaboración de publicaciones oficiales y de información en general para difusión</t>
  </si>
  <si>
    <t>51370-3711-0000-0000</t>
  </si>
  <si>
    <t>PASAJES AÉREOS NACIONALES</t>
  </si>
  <si>
    <t>51370-3721-0000-0000</t>
  </si>
  <si>
    <t>PASAJES TERRESTRES</t>
  </si>
  <si>
    <t>51370-3751-0000-0000</t>
  </si>
  <si>
    <t>VIÁTICOS EN EL PAÍS.</t>
  </si>
  <si>
    <t>51370-3791-0000-0000</t>
  </si>
  <si>
    <t>OTROS SERVICIOS DE TRASLADO Y HOSPEDAJE</t>
  </si>
  <si>
    <t>51380-3811-0000-0000</t>
  </si>
  <si>
    <t>GASTOS DE CEREMONIAL</t>
  </si>
  <si>
    <t>51380-3812-0000-0000</t>
  </si>
  <si>
    <t>EVENTOS INSTITUCIONALES</t>
  </si>
  <si>
    <t>51380-3831-0000-0000</t>
  </si>
  <si>
    <t>CONGRESOS Y CONVENCIONES</t>
  </si>
  <si>
    <t>51380-3841-0000-0000</t>
  </si>
  <si>
    <t>EXPOSICIONES</t>
  </si>
  <si>
    <t>51380-3851-0000-0000</t>
  </si>
  <si>
    <t>Gastos de representación</t>
  </si>
  <si>
    <t>51380-3852-0000-0000</t>
  </si>
  <si>
    <t>GASTOS DE OFICINA Y ORGANIZACIÓN</t>
  </si>
  <si>
    <t>51390-3921-0000-0000</t>
  </si>
  <si>
    <t>OTROS IMPUESTOS Y DERECHOS</t>
  </si>
  <si>
    <t>51390-3951-0000-0000</t>
  </si>
  <si>
    <t>PENAS, MULTAS, ACCESORIOS Y ACTUALIZACIONES</t>
  </si>
  <si>
    <t>51390-3961-0000-0000</t>
  </si>
  <si>
    <t>OTROS GASTOS POR RESPONSABILIDADES</t>
  </si>
  <si>
    <t>51390-3981-0000-0000</t>
  </si>
  <si>
    <t>Impuesto sobre nóminas</t>
  </si>
  <si>
    <t>51390-3991-0000-0000</t>
  </si>
  <si>
    <t>OTROS SERVICIOS GENERALES</t>
  </si>
  <si>
    <t>55151-0000-0001-0000</t>
  </si>
  <si>
    <t>DEPRECIACION DE MOBILIARIO Y EQUIPO</t>
  </si>
  <si>
    <t>55151-0000-0002-0000</t>
  </si>
  <si>
    <t>55151-0000-0003-0000</t>
  </si>
  <si>
    <t>DEPRECIACION MUEBLES EXCEPTO DE OFICINA Y ESTANTERIA</t>
  </si>
  <si>
    <t>55152-0000-0001-0000</t>
  </si>
  <si>
    <t>DEPRECIACION DE MOBILIARIO Y EQUIPO EDUCACIONAL Y RECREATIVO</t>
  </si>
  <si>
    <t>55156-0000-0001-0000</t>
  </si>
  <si>
    <t>DEPRECIACION DE HERRAMIENTAS</t>
  </si>
  <si>
    <t>55156-0000-0002-0000</t>
  </si>
  <si>
    <t>DEPRECIACION OTROS BIENES MUEBLES</t>
  </si>
  <si>
    <t>55171-0000-0001-0000</t>
  </si>
  <si>
    <t>55181-0000-0001-0000</t>
  </si>
  <si>
    <t>DISMINUCIÓN DE BIENES POR PÉRDIDA, OBSO</t>
  </si>
  <si>
    <t>NOMINA DEL PERSONAL</t>
  </si>
  <si>
    <t>NOMINA DE MAESTROS</t>
  </si>
  <si>
    <t>Sueldos base al personal eventual</t>
  </si>
  <si>
    <t>CORRESPONDE A GASTOS QUE SE REALIZAN PARA LLEVAR A CABO DIVERSOS PROYECTOS EN LOS QUE SE INCLUYEN HONORARIOS DE ARTISTAS, HOTELES, TRANSPORTE,COMIDAS ENTRE OTROS</t>
  </si>
  <si>
    <t>31100-0000-0001-0001</t>
  </si>
  <si>
    <t>EN EFECTIVO</t>
  </si>
  <si>
    <t>Aportaciones</t>
  </si>
  <si>
    <t>Municipal</t>
  </si>
  <si>
    <t>31100-0000-0001-0002</t>
  </si>
  <si>
    <t>EN ESPECIE</t>
  </si>
  <si>
    <t>32100-0000-0001-0000</t>
  </si>
  <si>
    <t>DEL EJERCICIO</t>
  </si>
  <si>
    <t>MUNICIPAL</t>
  </si>
  <si>
    <t>32200-0000-0001-0000</t>
  </si>
  <si>
    <t>32200-0000-0002-0000</t>
  </si>
  <si>
    <t>32200-0000-0003-0000</t>
  </si>
  <si>
    <t>32200-0000-0004-0000</t>
  </si>
  <si>
    <t>32200-0000-0005-0000</t>
  </si>
  <si>
    <t>32200-0000-0006-0000</t>
  </si>
  <si>
    <t>32200-0000-0007-0000</t>
  </si>
  <si>
    <t>32200-0000-0008-0000</t>
  </si>
  <si>
    <t>32200-0000-0009-0000</t>
  </si>
  <si>
    <t>32200-0000-0010-0000</t>
  </si>
  <si>
    <t>32200-0000-0011-0000</t>
  </si>
  <si>
    <t>32200-0000-0012-0000</t>
  </si>
  <si>
    <t>32200-0000-0013-0000</t>
  </si>
  <si>
    <t>32200-0000-0014-0000</t>
  </si>
  <si>
    <t>32200-0000-0015-0000</t>
  </si>
  <si>
    <t>32200-0000-0016-0000</t>
  </si>
  <si>
    <t>32200-0000-0017-0000</t>
  </si>
  <si>
    <t>32200-0000-0018-0000</t>
  </si>
  <si>
    <t>32200-0000-0019-0000</t>
  </si>
  <si>
    <t>32200-0000-0020-0000</t>
  </si>
  <si>
    <t>32200-0000-0021-0000</t>
  </si>
  <si>
    <t>32200-0000-0022-0000</t>
  </si>
  <si>
    <t>32200-0000-0024-0000</t>
  </si>
  <si>
    <t>32200-0000-0025-0000</t>
  </si>
  <si>
    <t>32200-0000-0027-0000</t>
  </si>
  <si>
    <t>32200-0000-0028-0000</t>
  </si>
  <si>
    <t>2016</t>
  </si>
  <si>
    <t>32200-0300-0023-0000</t>
  </si>
  <si>
    <t>REMANENTE 2012</t>
  </si>
  <si>
    <t>32200-0300-0026-0000</t>
  </si>
  <si>
    <t>REMANENTE 2014</t>
  </si>
  <si>
    <t>11112-0000-0001-0000</t>
  </si>
  <si>
    <t>DIRECCION GENERAL</t>
  </si>
  <si>
    <t>11112-0000-0002-0000</t>
  </si>
  <si>
    <t>ADMINISTRACION</t>
  </si>
  <si>
    <t>11112-0000-0003-0000</t>
  </si>
  <si>
    <t>DIRECCION OPERATIVA</t>
  </si>
  <si>
    <t>11112-0000-0004-0000</t>
  </si>
  <si>
    <t>GALERIA JESUS GALLARDO</t>
  </si>
  <si>
    <t>11112-0000-0005-0000</t>
  </si>
  <si>
    <t>CASA DE LA CULTURA</t>
  </si>
  <si>
    <t>11112-0000-0006-0000</t>
  </si>
  <si>
    <t>ESCUELA DE MUSICA</t>
  </si>
  <si>
    <t>11112-0000-0007-0000</t>
  </si>
  <si>
    <t>ESCUELA DE ARTES PLASTICAS</t>
  </si>
  <si>
    <t>11112-0000-0009-0000</t>
  </si>
  <si>
    <t>COMUNICACIÓN</t>
  </si>
  <si>
    <t>11112-0000-0010-0000</t>
  </si>
  <si>
    <t>MUSEO IDENTIDADES LEONESAS</t>
  </si>
  <si>
    <t>11112-0000-0011-0000</t>
  </si>
  <si>
    <t>CACUL EFREN HERNANDEZ</t>
  </si>
  <si>
    <t>11121-0000-0001-0000</t>
  </si>
  <si>
    <t>BANCOMER</t>
  </si>
  <si>
    <t>11121-0000-0002-0000</t>
  </si>
  <si>
    <t>SANTANDER MEXICANO</t>
  </si>
  <si>
    <t>11121-0000-0003-0001</t>
  </si>
  <si>
    <t>BANCO DEL BAJIO CTA 10572230201</t>
  </si>
  <si>
    <t>11121-0000-0003-0002</t>
  </si>
  <si>
    <t>BANCO DEL BAJIO 2169407201 FIC</t>
  </si>
  <si>
    <t>11121-0000-0003-0003</t>
  </si>
  <si>
    <t>BANCO DEL BAJIO 3202264 TAQUILLA</t>
  </si>
  <si>
    <t>11121-0000-0003-0004</t>
  </si>
  <si>
    <t>BANCO DEL BAJIO 10572230202</t>
  </si>
  <si>
    <t>11121-0000-0003-0006</t>
  </si>
  <si>
    <t>BAJIO 4202750 CONACULTA</t>
  </si>
  <si>
    <t>11121-0000-0003-0007</t>
  </si>
  <si>
    <t>BAJIO MUSEO DE LAS IDENTIDADES 5307665</t>
  </si>
  <si>
    <t>11121-0000-0003-0008</t>
  </si>
  <si>
    <t>BAJIO 7868623 MIL</t>
  </si>
  <si>
    <t>11121-0000-0003-0013</t>
  </si>
  <si>
    <t>BAJIO 0123364910101 BIBLIOTECA ARTE SACRO</t>
  </si>
  <si>
    <t>11121-0000-0003-0014</t>
  </si>
  <si>
    <t>BAJIO 0123357090101 CASA LUIS LONG 4TA</t>
  </si>
  <si>
    <t>11121-0000-0003-0015</t>
  </si>
  <si>
    <t>BAJIO ESMU 135276350101</t>
  </si>
  <si>
    <t>11121-0000-0003-0016</t>
  </si>
  <si>
    <t>BAJIO ESMU 16058927</t>
  </si>
  <si>
    <t>11121-0000-0004-0001</t>
  </si>
  <si>
    <t>BANORTE 0137657902</t>
  </si>
  <si>
    <t>11121-0000-0005-0001</t>
  </si>
  <si>
    <t>BANAMEX</t>
  </si>
  <si>
    <t>11141-0000-0004-0000</t>
  </si>
  <si>
    <t>BAJIO MUSEO MIL PLAZO 2</t>
  </si>
  <si>
    <t>11141-0000-0005-0000</t>
  </si>
  <si>
    <t>BAJIO MUSEO MIL PLAZO 5</t>
  </si>
  <si>
    <t>11141-0000-0006-0000</t>
  </si>
  <si>
    <t>ACCESIBILIDAD 07</t>
  </si>
  <si>
    <t>11141-0000-0007-0000</t>
  </si>
  <si>
    <t>ACCESIBILIDAD 30</t>
  </si>
  <si>
    <t>11141-0000-0008-0000</t>
  </si>
  <si>
    <t>BAJIO MUSEO MIL PLAZO 1</t>
  </si>
  <si>
    <t>11141-0000-0009-0000</t>
  </si>
  <si>
    <t>BAJIO MUSEO MIL LIQUIDEZ 1</t>
  </si>
  <si>
    <t>11141-0000-0010-0000</t>
  </si>
  <si>
    <t>BAJIO CUOTAS INVERSION 1-6 DIAS</t>
  </si>
  <si>
    <t>11121-0000-0006-0001</t>
  </si>
  <si>
    <t>BANCOMER (FIAC)</t>
  </si>
  <si>
    <t>11121-0000-0003-0017</t>
  </si>
  <si>
    <t>BANBAJIO 18797282 MNT</t>
  </si>
  <si>
    <t>Mubles de oficina y estanteria</t>
  </si>
  <si>
    <t>Otro mobiliario y equipo de administración</t>
  </si>
  <si>
    <t>Herramientas</t>
  </si>
  <si>
    <t>Vehiculos y Equipo de Transporte</t>
  </si>
  <si>
    <t>Equipo de Comunicación y Telecomunicaciones</t>
  </si>
  <si>
    <t>MEZA NEGRETE JOSE LUIS</t>
  </si>
  <si>
    <t>Descuento al liberarse finiquito (Juicio)</t>
  </si>
  <si>
    <t>Vigente</t>
  </si>
  <si>
    <t>Gasto por Comprobar</t>
  </si>
  <si>
    <t>Descuento de anticipo via nomina</t>
  </si>
  <si>
    <t>Proceso judicial</t>
  </si>
  <si>
    <t>PENDIENTE DE ENTREGAR DOCUMENTACIÓN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</si>
</sst>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5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12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0" fontId="9" fillId="0" borderId="1" xfId="0" applyFont="1" applyFill="1" applyBorder="1" applyAlignment="1"/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0" fontId="3" fillId="0" borderId="37" xfId="3" applyFont="1" applyBorder="1" applyAlignment="1">
      <alignment vertical="top" wrapText="1"/>
    </xf>
    <xf numFmtId="0" fontId="3" fillId="0" borderId="37" xfId="3" applyNumberFormat="1" applyFont="1" applyFill="1" applyBorder="1" applyAlignment="1">
      <alignment horizontal="center" vertical="top"/>
    </xf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8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39" xfId="2" applyFont="1" applyFill="1" applyBorder="1" applyAlignment="1">
      <alignment horizontal="left" vertical="top"/>
    </xf>
    <xf numFmtId="0" fontId="2" fillId="2" borderId="40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39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0" fontId="2" fillId="2" borderId="1" xfId="2" applyFont="1" applyFill="1" applyBorder="1" applyAlignment="1">
      <alignment horizontal="center" vertical="top" wrapText="1"/>
    </xf>
    <xf numFmtId="4" fontId="7" fillId="0" borderId="1" xfId="0" applyNumberFormat="1" applyFont="1" applyBorder="1" applyAlignment="1" applyProtection="1"/>
    <xf numFmtId="4" fontId="9" fillId="0" borderId="24" xfId="0" applyNumberFormat="1" applyFont="1" applyFill="1" applyBorder="1" applyAlignment="1">
      <alignment horizontal="center" wrapText="1"/>
    </xf>
    <xf numFmtId="4" fontId="9" fillId="0" borderId="22" xfId="0" applyNumberFormat="1" applyFont="1" applyFill="1" applyBorder="1" applyAlignment="1">
      <alignment wrapText="1"/>
    </xf>
    <xf numFmtId="4" fontId="9" fillId="0" borderId="22" xfId="8" applyNumberFormat="1" applyFont="1" applyFill="1" applyBorder="1" applyAlignment="1">
      <alignment horizontal="right" wrapText="1"/>
    </xf>
    <xf numFmtId="4" fontId="9" fillId="0" borderId="1" xfId="8" applyNumberFormat="1" applyFont="1" applyFill="1" applyBorder="1" applyAlignment="1">
      <alignment horizontal="right" wrapText="1"/>
    </xf>
    <xf numFmtId="0" fontId="9" fillId="7" borderId="24" xfId="0" applyFont="1" applyFill="1" applyBorder="1" applyAlignment="1">
      <alignment wrapText="1"/>
    </xf>
    <xf numFmtId="4" fontId="9" fillId="7" borderId="24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9" fillId="7" borderId="22" xfId="0" applyFont="1" applyFill="1" applyBorder="1" applyAlignment="1">
      <alignment wrapText="1"/>
    </xf>
    <xf numFmtId="4" fontId="9" fillId="0" borderId="0" xfId="0" applyNumberFormat="1" applyFont="1" applyFill="1" applyBorder="1" applyAlignment="1">
      <alignment wrapText="1"/>
    </xf>
    <xf numFmtId="0" fontId="9" fillId="7" borderId="41" xfId="0" applyFont="1" applyFill="1" applyBorder="1" applyAlignment="1">
      <alignment wrapText="1"/>
    </xf>
    <xf numFmtId="0" fontId="9" fillId="0" borderId="1" xfId="0" applyFont="1" applyBorder="1" applyAlignment="1">
      <alignment horizontal="center" wrapText="1"/>
    </xf>
    <xf numFmtId="9" fontId="9" fillId="0" borderId="1" xfId="0" applyNumberFormat="1" applyFont="1" applyBorder="1" applyAlignment="1">
      <alignment wrapText="1"/>
    </xf>
    <xf numFmtId="4" fontId="9" fillId="0" borderId="1" xfId="0" applyNumberFormat="1" applyFont="1" applyFill="1" applyBorder="1" applyAlignment="1"/>
    <xf numFmtId="4" fontId="9" fillId="0" borderId="1" xfId="0" applyNumberFormat="1" applyFont="1" applyBorder="1" applyAlignment="1">
      <alignment horizontal="center"/>
    </xf>
    <xf numFmtId="0" fontId="9" fillId="0" borderId="42" xfId="0" applyFont="1" applyFill="1" applyBorder="1" applyAlignment="1">
      <alignment horizontal="center" wrapText="1"/>
    </xf>
    <xf numFmtId="0" fontId="9" fillId="0" borderId="28" xfId="0" applyFont="1" applyFill="1" applyBorder="1" applyAlignment="1">
      <alignment horizontal="center" wrapText="1"/>
    </xf>
    <xf numFmtId="0" fontId="9" fillId="0" borderId="24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4" fontId="9" fillId="7" borderId="1" xfId="0" applyNumberFormat="1" applyFont="1" applyFill="1" applyBorder="1" applyAlignment="1">
      <alignment wrapText="1"/>
    </xf>
    <xf numFmtId="0" fontId="9" fillId="0" borderId="30" xfId="0" applyFont="1" applyFill="1" applyBorder="1" applyAlignment="1">
      <alignment horizontal="left" vertical="center" wrapText="1"/>
    </xf>
    <xf numFmtId="4" fontId="9" fillId="7" borderId="23" xfId="0" applyNumberFormat="1" applyFont="1" applyFill="1" applyBorder="1" applyAlignment="1">
      <alignment wrapText="1"/>
    </xf>
    <xf numFmtId="4" fontId="9" fillId="0" borderId="23" xfId="0" applyNumberFormat="1" applyFont="1" applyFill="1" applyBorder="1" applyAlignment="1">
      <alignment wrapText="1"/>
    </xf>
    <xf numFmtId="0" fontId="9" fillId="0" borderId="32" xfId="0" applyFont="1" applyFill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wrapText="1"/>
    </xf>
    <xf numFmtId="4" fontId="9" fillId="0" borderId="43" xfId="1" applyNumberFormat="1" applyFont="1" applyBorder="1" applyAlignment="1"/>
    <xf numFmtId="0" fontId="21" fillId="0" borderId="24" xfId="0" applyFont="1" applyFill="1" applyBorder="1" applyAlignment="1">
      <alignment wrapText="1"/>
    </xf>
    <xf numFmtId="0" fontId="21" fillId="0" borderId="28" xfId="0" applyFont="1" applyFill="1" applyBorder="1" applyAlignment="1">
      <alignment wrapText="1"/>
    </xf>
    <xf numFmtId="10" fontId="13" fillId="3" borderId="24" xfId="0" applyNumberFormat="1" applyFont="1" applyFill="1" applyBorder="1" applyAlignment="1">
      <alignment horizontal="right"/>
    </xf>
    <xf numFmtId="4" fontId="9" fillId="7" borderId="24" xfId="0" applyNumberFormat="1" applyFont="1" applyFill="1" applyBorder="1" applyAlignment="1">
      <alignment horizontal="right" wrapText="1"/>
    </xf>
    <xf numFmtId="4" fontId="9" fillId="0" borderId="28" xfId="3" applyNumberFormat="1" applyFont="1" applyFill="1" applyBorder="1" applyAlignment="1">
      <alignment horizontal="right" vertical="center" wrapText="1"/>
    </xf>
    <xf numFmtId="4" fontId="9" fillId="0" borderId="24" xfId="3" applyNumberFormat="1" applyFont="1" applyFill="1" applyBorder="1" applyAlignment="1">
      <alignment horizontal="right" vertical="center" wrapText="1"/>
    </xf>
    <xf numFmtId="43" fontId="9" fillId="0" borderId="1" xfId="1" applyFont="1" applyBorder="1" applyAlignment="1">
      <alignment horizontal="center" wrapText="1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</cellXfs>
  <cellStyles count="9">
    <cellStyle name="Millares 2" xfId="1"/>
    <cellStyle name="Moneda" xfId="8" builtinId="4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C44"/>
  <sheetViews>
    <sheetView zoomScaleNormal="100" zoomScaleSheetLayoutView="100" workbookViewId="0">
      <pane ySplit="2" topLeftCell="A3" activePane="bottomLeft" state="frozen"/>
      <selection activeCell="A14" sqref="A14:B14"/>
      <selection pane="bottomLeft" activeCell="B10" sqref="B10"/>
    </sheetView>
  </sheetViews>
  <sheetFormatPr baseColWidth="10" defaultColWidth="12.88671875" defaultRowHeight="10.199999999999999"/>
  <cols>
    <col min="1" max="1" width="14.6640625" style="2" customWidth="1"/>
    <col min="2" max="2" width="63.6640625" style="2" bestFit="1" customWidth="1"/>
    <col min="3" max="3" width="19.6640625" style="2" customWidth="1"/>
    <col min="4" max="16384" width="12.88671875" style="2"/>
  </cols>
  <sheetData>
    <row r="1" spans="1:3" ht="35.1" customHeight="1">
      <c r="A1" s="480" t="s">
        <v>133</v>
      </c>
      <c r="B1" s="481"/>
      <c r="C1" s="1"/>
    </row>
    <row r="2" spans="1:3" ht="15" customHeight="1">
      <c r="A2" s="171" t="s">
        <v>131</v>
      </c>
      <c r="B2" s="172" t="s">
        <v>132</v>
      </c>
    </row>
    <row r="3" spans="1:3">
      <c r="A3" s="66"/>
      <c r="B3" s="70"/>
    </row>
    <row r="4" spans="1:3">
      <c r="A4" s="67"/>
      <c r="B4" s="71" t="s">
        <v>137</v>
      </c>
    </row>
    <row r="5" spans="1:3">
      <c r="A5" s="67"/>
      <c r="B5" s="71"/>
    </row>
    <row r="6" spans="1:3">
      <c r="A6" s="67"/>
      <c r="B6" s="73" t="s">
        <v>0</v>
      </c>
    </row>
    <row r="7" spans="1:3">
      <c r="A7" s="67" t="s">
        <v>1</v>
      </c>
      <c r="B7" s="72" t="s">
        <v>2</v>
      </c>
    </row>
    <row r="8" spans="1:3">
      <c r="A8" s="67" t="s">
        <v>3</v>
      </c>
      <c r="B8" s="72" t="s">
        <v>4</v>
      </c>
    </row>
    <row r="9" spans="1:3">
      <c r="A9" s="67" t="s">
        <v>5</v>
      </c>
      <c r="B9" s="72" t="s">
        <v>6</v>
      </c>
    </row>
    <row r="10" spans="1:3">
      <c r="A10" s="67" t="s">
        <v>7</v>
      </c>
      <c r="B10" s="72" t="s">
        <v>8</v>
      </c>
    </row>
    <row r="11" spans="1:3">
      <c r="A11" s="67" t="s">
        <v>9</v>
      </c>
      <c r="B11" s="72" t="s">
        <v>10</v>
      </c>
    </row>
    <row r="12" spans="1:3">
      <c r="A12" s="67" t="s">
        <v>11</v>
      </c>
      <c r="B12" s="72" t="s">
        <v>12</v>
      </c>
    </row>
    <row r="13" spans="1:3">
      <c r="A13" s="67" t="s">
        <v>13</v>
      </c>
      <c r="B13" s="72" t="s">
        <v>14</v>
      </c>
    </row>
    <row r="14" spans="1:3">
      <c r="A14" s="67" t="s">
        <v>15</v>
      </c>
      <c r="B14" s="72" t="s">
        <v>16</v>
      </c>
    </row>
    <row r="15" spans="1:3">
      <c r="A15" s="67" t="s">
        <v>17</v>
      </c>
      <c r="B15" s="72" t="s">
        <v>18</v>
      </c>
    </row>
    <row r="16" spans="1:3">
      <c r="A16" s="67" t="s">
        <v>19</v>
      </c>
      <c r="B16" s="72" t="s">
        <v>20</v>
      </c>
    </row>
    <row r="17" spans="1:2">
      <c r="A17" s="67" t="s">
        <v>21</v>
      </c>
      <c r="B17" s="72" t="s">
        <v>22</v>
      </c>
    </row>
    <row r="18" spans="1:2">
      <c r="A18" s="67" t="s">
        <v>23</v>
      </c>
      <c r="B18" s="72" t="s">
        <v>24</v>
      </c>
    </row>
    <row r="19" spans="1:2">
      <c r="A19" s="67" t="s">
        <v>25</v>
      </c>
      <c r="B19" s="72" t="s">
        <v>26</v>
      </c>
    </row>
    <row r="20" spans="1:2">
      <c r="A20" s="67" t="s">
        <v>27</v>
      </c>
      <c r="B20" s="72" t="s">
        <v>28</v>
      </c>
    </row>
    <row r="21" spans="1:2">
      <c r="A21" s="67" t="s">
        <v>229</v>
      </c>
      <c r="B21" s="72" t="s">
        <v>29</v>
      </c>
    </row>
    <row r="22" spans="1:2">
      <c r="A22" s="67" t="s">
        <v>230</v>
      </c>
      <c r="B22" s="72" t="s">
        <v>30</v>
      </c>
    </row>
    <row r="23" spans="1:2">
      <c r="A23" s="67" t="s">
        <v>231</v>
      </c>
      <c r="B23" s="72" t="s">
        <v>31</v>
      </c>
    </row>
    <row r="24" spans="1:2">
      <c r="A24" s="67" t="s">
        <v>32</v>
      </c>
      <c r="B24" s="72" t="s">
        <v>33</v>
      </c>
    </row>
    <row r="25" spans="1:2">
      <c r="A25" s="67" t="s">
        <v>34</v>
      </c>
      <c r="B25" s="72" t="s">
        <v>35</v>
      </c>
    </row>
    <row r="26" spans="1:2">
      <c r="A26" s="67" t="s">
        <v>36</v>
      </c>
      <c r="B26" s="72" t="s">
        <v>37</v>
      </c>
    </row>
    <row r="27" spans="1:2">
      <c r="A27" s="67" t="s">
        <v>38</v>
      </c>
      <c r="B27" s="72" t="s">
        <v>39</v>
      </c>
    </row>
    <row r="28" spans="1:2">
      <c r="A28" s="67" t="s">
        <v>226</v>
      </c>
      <c r="B28" s="72" t="s">
        <v>227</v>
      </c>
    </row>
    <row r="29" spans="1:2">
      <c r="A29" s="67"/>
      <c r="B29" s="72"/>
    </row>
    <row r="30" spans="1:2">
      <c r="A30" s="67"/>
      <c r="B30" s="73"/>
    </row>
    <row r="31" spans="1:2">
      <c r="A31" s="67" t="s">
        <v>141</v>
      </c>
      <c r="B31" s="72" t="s">
        <v>135</v>
      </c>
    </row>
    <row r="32" spans="1:2">
      <c r="A32" s="67" t="s">
        <v>142</v>
      </c>
      <c r="B32" s="72" t="s">
        <v>136</v>
      </c>
    </row>
    <row r="33" spans="1:3">
      <c r="A33" s="67"/>
      <c r="B33" s="72"/>
    </row>
    <row r="34" spans="1:3">
      <c r="A34" s="67"/>
      <c r="B34" s="71" t="s">
        <v>138</v>
      </c>
    </row>
    <row r="35" spans="1:3">
      <c r="A35" s="67" t="s">
        <v>140</v>
      </c>
      <c r="B35" s="72" t="s">
        <v>41</v>
      </c>
    </row>
    <row r="36" spans="1:3">
      <c r="A36" s="67"/>
      <c r="B36" s="72" t="s">
        <v>42</v>
      </c>
    </row>
    <row r="37" spans="1:3" ht="10.8" thickBot="1">
      <c r="A37" s="68"/>
      <c r="B37" s="69"/>
    </row>
    <row r="39" spans="1:3">
      <c r="A39" s="181" t="s">
        <v>236</v>
      </c>
      <c r="B39" s="182"/>
      <c r="C39" s="182"/>
    </row>
    <row r="40" spans="1:3">
      <c r="A40" s="183"/>
      <c r="B40" s="182"/>
      <c r="C40" s="182"/>
    </row>
    <row r="41" spans="1:3">
      <c r="A41" s="184"/>
      <c r="B41" s="185"/>
      <c r="C41" s="184"/>
    </row>
    <row r="42" spans="1:3">
      <c r="A42" s="186"/>
      <c r="B42" s="184"/>
      <c r="C42" s="184"/>
    </row>
    <row r="43" spans="1:3">
      <c r="A43" s="186"/>
      <c r="B43" s="184" t="s">
        <v>237</v>
      </c>
      <c r="C43" s="186" t="s">
        <v>237</v>
      </c>
    </row>
    <row r="44" spans="1:3" ht="20.399999999999999">
      <c r="A44" s="186"/>
      <c r="B44" s="192" t="s">
        <v>238</v>
      </c>
      <c r="C44" s="192" t="s">
        <v>238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ColWidth="11.44140625" defaultRowHeight="10.199999999999999"/>
  <cols>
    <col min="1" max="1" width="20.6640625" style="6" customWidth="1"/>
    <col min="2" max="2" width="50.6640625" style="6" customWidth="1"/>
    <col min="3" max="3" width="17.6640625" style="7" customWidth="1"/>
    <col min="4" max="4" width="17.6640625" style="6" customWidth="1"/>
    <col min="5" max="16384" width="11.44140625" style="6"/>
  </cols>
  <sheetData>
    <row r="2" spans="1:4" ht="15" customHeight="1">
      <c r="A2" s="482" t="s">
        <v>143</v>
      </c>
      <c r="B2" s="483"/>
      <c r="C2" s="88"/>
      <c r="D2" s="88"/>
    </row>
    <row r="3" spans="1:4" ht="10.8" thickBot="1">
      <c r="A3" s="88"/>
      <c r="B3" s="88"/>
      <c r="C3" s="88"/>
      <c r="D3" s="88"/>
    </row>
    <row r="4" spans="1:4" ht="14.1" customHeight="1">
      <c r="A4" s="137" t="s">
        <v>234</v>
      </c>
      <c r="B4" s="154"/>
      <c r="C4" s="154"/>
      <c r="D4" s="155"/>
    </row>
    <row r="5" spans="1:4" ht="14.1" customHeight="1">
      <c r="A5" s="139" t="s">
        <v>144</v>
      </c>
      <c r="B5" s="145"/>
      <c r="C5" s="145"/>
      <c r="D5" s="146"/>
    </row>
    <row r="6" spans="1:4" ht="14.1" customHeight="1">
      <c r="A6" s="484" t="s">
        <v>158</v>
      </c>
      <c r="B6" s="494"/>
      <c r="C6" s="494"/>
      <c r="D6" s="495"/>
    </row>
    <row r="7" spans="1:4" ht="14.1" customHeight="1" thickBot="1">
      <c r="A7" s="151" t="s">
        <v>159</v>
      </c>
      <c r="B7" s="152"/>
      <c r="C7" s="152"/>
      <c r="D7" s="153"/>
    </row>
    <row r="8" spans="1:4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zoomScaleNormal="100" zoomScaleSheetLayoutView="100" workbookViewId="0">
      <selection activeCell="D21" sqref="D21"/>
    </sheetView>
  </sheetViews>
  <sheetFormatPr baseColWidth="10" defaultColWidth="11.44140625" defaultRowHeight="10.199999999999999"/>
  <cols>
    <col min="1" max="1" width="20.6640625" style="89" customWidth="1"/>
    <col min="2" max="2" width="50.6640625" style="89" customWidth="1"/>
    <col min="3" max="3" width="17.6640625" style="7" customWidth="1"/>
    <col min="4" max="5" width="17.6640625" style="89" customWidth="1"/>
    <col min="6" max="7" width="22.6640625" style="89" customWidth="1"/>
    <col min="8" max="16384" width="11.44140625" style="89"/>
  </cols>
  <sheetData>
    <row r="1" spans="1:7" s="256" customFormat="1" ht="11.25" customHeight="1">
      <c r="A1" s="14" t="s">
        <v>43</v>
      </c>
      <c r="B1" s="14"/>
      <c r="C1" s="287"/>
      <c r="D1" s="14"/>
      <c r="E1" s="14"/>
      <c r="F1" s="14"/>
      <c r="G1" s="288"/>
    </row>
    <row r="2" spans="1:7" s="256" customFormat="1" ht="11.25" customHeight="1">
      <c r="A2" s="14" t="s">
        <v>139</v>
      </c>
      <c r="B2" s="14"/>
      <c r="C2" s="287"/>
      <c r="D2" s="14"/>
      <c r="E2" s="14"/>
      <c r="F2" s="14"/>
      <c r="G2" s="14"/>
    </row>
    <row r="5" spans="1:7" ht="11.25" customHeight="1">
      <c r="A5" s="217" t="s">
        <v>301</v>
      </c>
      <c r="B5" s="217"/>
      <c r="G5" s="190" t="s">
        <v>300</v>
      </c>
    </row>
    <row r="6" spans="1:7">
      <c r="A6" s="285"/>
      <c r="B6" s="285"/>
      <c r="C6" s="286"/>
      <c r="D6" s="285"/>
      <c r="E6" s="285"/>
      <c r="F6" s="285"/>
      <c r="G6" s="285"/>
    </row>
    <row r="7" spans="1:7" ht="15" customHeight="1">
      <c r="A7" s="228" t="s">
        <v>45</v>
      </c>
      <c r="B7" s="227" t="s">
        <v>46</v>
      </c>
      <c r="C7" s="225" t="s">
        <v>244</v>
      </c>
      <c r="D7" s="226" t="s">
        <v>243</v>
      </c>
      <c r="E7" s="226" t="s">
        <v>299</v>
      </c>
      <c r="F7" s="227" t="s">
        <v>298</v>
      </c>
      <c r="G7" s="227" t="s">
        <v>297</v>
      </c>
    </row>
    <row r="8" spans="1:7">
      <c r="A8" s="282"/>
      <c r="B8" s="282"/>
      <c r="C8" s="222"/>
      <c r="D8" s="284"/>
      <c r="E8" s="283"/>
      <c r="F8" s="282"/>
      <c r="G8" s="282"/>
    </row>
    <row r="9" spans="1:7">
      <c r="A9" s="282"/>
      <c r="B9" s="282"/>
      <c r="C9" s="222"/>
      <c r="D9" s="283"/>
      <c r="E9" s="283"/>
      <c r="F9" s="282"/>
      <c r="G9" s="282"/>
    </row>
    <row r="10" spans="1:7">
      <c r="A10" s="282"/>
      <c r="B10" s="282"/>
      <c r="C10" s="222"/>
      <c r="D10" s="283"/>
      <c r="E10" s="283"/>
      <c r="F10" s="282"/>
      <c r="G10" s="282"/>
    </row>
    <row r="11" spans="1:7">
      <c r="A11" s="282"/>
      <c r="B11" s="282"/>
      <c r="C11" s="222"/>
      <c r="D11" s="283"/>
      <c r="E11" s="283"/>
      <c r="F11" s="282"/>
      <c r="G11" s="282"/>
    </row>
    <row r="12" spans="1:7">
      <c r="A12" s="282"/>
      <c r="B12" s="282"/>
      <c r="C12" s="222"/>
      <c r="D12" s="283"/>
      <c r="E12" s="283"/>
      <c r="F12" s="282"/>
      <c r="G12" s="282"/>
    </row>
    <row r="13" spans="1:7">
      <c r="A13" s="282"/>
      <c r="B13" s="282"/>
      <c r="C13" s="222"/>
      <c r="D13" s="283"/>
      <c r="E13" s="283"/>
      <c r="F13" s="282"/>
      <c r="G13" s="282"/>
    </row>
    <row r="14" spans="1:7">
      <c r="A14" s="282"/>
      <c r="B14" s="282"/>
      <c r="C14" s="222"/>
      <c r="D14" s="283"/>
      <c r="E14" s="283"/>
      <c r="F14" s="282"/>
      <c r="G14" s="282"/>
    </row>
    <row r="15" spans="1:7">
      <c r="A15" s="282"/>
      <c r="B15" s="282"/>
      <c r="C15" s="222"/>
      <c r="D15" s="283"/>
      <c r="E15" s="283"/>
      <c r="F15" s="282"/>
      <c r="G15" s="282"/>
    </row>
    <row r="16" spans="1:7">
      <c r="A16" s="62"/>
      <c r="B16" s="62" t="s">
        <v>296</v>
      </c>
      <c r="C16" s="244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ColWidth="11.44140625" defaultRowHeight="10.199999999999999"/>
  <cols>
    <col min="1" max="1" width="20.6640625" style="6" customWidth="1"/>
    <col min="2" max="2" width="50.6640625" style="6" customWidth="1"/>
    <col min="3" max="5" width="17.6640625" style="6" customWidth="1"/>
    <col min="6" max="7" width="20.6640625" style="6" customWidth="1"/>
    <col min="8" max="16384" width="11.44140625" style="6"/>
  </cols>
  <sheetData>
    <row r="2" spans="1:7" ht="15" customHeight="1">
      <c r="A2" s="482" t="s">
        <v>143</v>
      </c>
      <c r="B2" s="483"/>
      <c r="C2" s="88"/>
      <c r="D2" s="88"/>
      <c r="E2" s="88"/>
      <c r="F2" s="88"/>
      <c r="G2" s="88"/>
    </row>
    <row r="3" spans="1:7" ht="10.8" thickBot="1">
      <c r="A3" s="88"/>
      <c r="B3" s="88"/>
      <c r="C3" s="88"/>
      <c r="D3" s="88"/>
      <c r="E3" s="88"/>
      <c r="F3" s="88"/>
      <c r="G3" s="88"/>
    </row>
    <row r="4" spans="1:7" ht="14.1" customHeight="1">
      <c r="A4" s="137" t="s">
        <v>234</v>
      </c>
      <c r="B4" s="94"/>
      <c r="C4" s="94"/>
      <c r="D4" s="94"/>
      <c r="E4" s="94"/>
      <c r="F4" s="94"/>
      <c r="G4" s="95"/>
    </row>
    <row r="5" spans="1:7" ht="14.1" customHeight="1">
      <c r="A5" s="139" t="s">
        <v>144</v>
      </c>
      <c r="B5" s="12"/>
      <c r="C5" s="12"/>
      <c r="D5" s="12"/>
      <c r="E5" s="12"/>
      <c r="F5" s="12"/>
      <c r="G5" s="96"/>
    </row>
    <row r="6" spans="1:7" ht="14.1" customHeight="1">
      <c r="A6" s="139" t="s">
        <v>160</v>
      </c>
      <c r="B6" s="92"/>
      <c r="C6" s="92"/>
      <c r="D6" s="92"/>
      <c r="E6" s="92"/>
      <c r="F6" s="92"/>
      <c r="G6" s="93"/>
    </row>
    <row r="7" spans="1:7" ht="14.1" customHeight="1">
      <c r="A7" s="156" t="s">
        <v>161</v>
      </c>
      <c r="B7" s="12"/>
      <c r="C7" s="12"/>
      <c r="D7" s="12"/>
      <c r="E7" s="12"/>
      <c r="F7" s="12"/>
      <c r="G7" s="96"/>
    </row>
    <row r="8" spans="1:7" ht="14.1" customHeight="1">
      <c r="A8" s="148" t="s">
        <v>162</v>
      </c>
      <c r="B8" s="12"/>
      <c r="C8" s="12"/>
      <c r="D8" s="12"/>
      <c r="E8" s="12"/>
      <c r="F8" s="12"/>
      <c r="G8" s="96"/>
    </row>
    <row r="9" spans="1:7" ht="14.1" customHeight="1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>
      <c r="A10" s="157" t="s">
        <v>164</v>
      </c>
      <c r="B10" s="97"/>
      <c r="C10" s="97"/>
      <c r="D10" s="97"/>
      <c r="E10" s="97"/>
      <c r="F10" s="97"/>
      <c r="G10" s="98"/>
    </row>
    <row r="11" spans="1:7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zoomScaleSheetLayoutView="100" workbookViewId="0">
      <selection activeCell="A5" sqref="A5"/>
    </sheetView>
  </sheetViews>
  <sheetFormatPr baseColWidth="10" defaultColWidth="11.44140625" defaultRowHeight="10.199999999999999"/>
  <cols>
    <col min="1" max="1" width="20.6640625" style="89" customWidth="1"/>
    <col min="2" max="2" width="50.6640625" style="89" customWidth="1"/>
    <col min="3" max="3" width="17.6640625" style="7" customWidth="1"/>
    <col min="4" max="5" width="17.6640625" style="89" customWidth="1"/>
    <col min="6" max="16384" width="11.44140625" style="89"/>
  </cols>
  <sheetData>
    <row r="1" spans="1:5">
      <c r="A1" s="3" t="s">
        <v>43</v>
      </c>
      <c r="B1" s="3"/>
      <c r="C1" s="247"/>
      <c r="D1" s="3"/>
      <c r="E1" s="5"/>
    </row>
    <row r="2" spans="1:5">
      <c r="A2" s="3" t="s">
        <v>139</v>
      </c>
      <c r="B2" s="3"/>
      <c r="C2" s="247"/>
      <c r="D2" s="3"/>
      <c r="E2" s="3"/>
    </row>
    <row r="5" spans="1:5" ht="11.25" customHeight="1">
      <c r="A5" s="217" t="s">
        <v>305</v>
      </c>
      <c r="B5" s="217"/>
      <c r="E5" s="190" t="s">
        <v>304</v>
      </c>
    </row>
    <row r="6" spans="1:5">
      <c r="A6" s="285"/>
      <c r="B6" s="285"/>
      <c r="C6" s="286"/>
      <c r="D6" s="285"/>
      <c r="E6" s="285"/>
    </row>
    <row r="7" spans="1:5" ht="15" customHeight="1">
      <c r="A7" s="228" t="s">
        <v>45</v>
      </c>
      <c r="B7" s="227" t="s">
        <v>46</v>
      </c>
      <c r="C7" s="225" t="s">
        <v>244</v>
      </c>
      <c r="D7" s="226" t="s">
        <v>243</v>
      </c>
      <c r="E7" s="227" t="s">
        <v>303</v>
      </c>
    </row>
    <row r="8" spans="1:5" ht="11.25" customHeight="1">
      <c r="A8" s="284"/>
      <c r="B8" s="284"/>
      <c r="C8" s="252"/>
      <c r="D8" s="284"/>
      <c r="E8" s="284"/>
    </row>
    <row r="9" spans="1:5" ht="11.25" customHeight="1">
      <c r="A9" s="284"/>
      <c r="B9" s="284"/>
      <c r="C9" s="252"/>
      <c r="D9" s="284"/>
      <c r="E9" s="284"/>
    </row>
    <row r="10" spans="1:5" ht="11.25" customHeight="1">
      <c r="A10" s="284"/>
      <c r="B10" s="284"/>
      <c r="C10" s="252"/>
      <c r="D10" s="284"/>
      <c r="E10" s="284"/>
    </row>
    <row r="11" spans="1:5" ht="11.25" customHeight="1">
      <c r="A11" s="284"/>
      <c r="B11" s="284"/>
      <c r="C11" s="252"/>
      <c r="D11" s="284"/>
      <c r="E11" s="284"/>
    </row>
    <row r="12" spans="1:5" ht="11.25" customHeight="1">
      <c r="A12" s="284"/>
      <c r="B12" s="284"/>
      <c r="C12" s="252"/>
      <c r="D12" s="284"/>
      <c r="E12" s="284"/>
    </row>
    <row r="13" spans="1:5" ht="11.25" customHeight="1">
      <c r="A13" s="284"/>
      <c r="B13" s="284"/>
      <c r="C13" s="252"/>
      <c r="D13" s="284"/>
      <c r="E13" s="284"/>
    </row>
    <row r="14" spans="1:5" ht="11.25" customHeight="1">
      <c r="A14" s="284"/>
      <c r="B14" s="284"/>
      <c r="C14" s="252"/>
      <c r="D14" s="284"/>
      <c r="E14" s="284"/>
    </row>
    <row r="15" spans="1:5">
      <c r="A15" s="284"/>
      <c r="B15" s="284"/>
      <c r="C15" s="252"/>
      <c r="D15" s="284"/>
      <c r="E15" s="284"/>
    </row>
    <row r="16" spans="1:5">
      <c r="A16" s="251"/>
      <c r="B16" s="251" t="s">
        <v>302</v>
      </c>
      <c r="C16" s="250">
        <f>SUM(C8:C15)</f>
        <v>0</v>
      </c>
      <c r="D16" s="251"/>
      <c r="E16" s="251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ColWidth="11.44140625" defaultRowHeight="10.199999999999999"/>
  <cols>
    <col min="1" max="1" width="20.6640625" style="6" customWidth="1"/>
    <col min="2" max="2" width="50.6640625" style="6" customWidth="1"/>
    <col min="3" max="5" width="17.6640625" style="6" customWidth="1"/>
    <col min="6" max="16384" width="11.44140625" style="6"/>
  </cols>
  <sheetData>
    <row r="2" spans="1:5" ht="15" customHeight="1">
      <c r="A2" s="482" t="s">
        <v>143</v>
      </c>
      <c r="B2" s="483"/>
      <c r="C2" s="88"/>
      <c r="D2" s="88"/>
      <c r="E2" s="88"/>
    </row>
    <row r="3" spans="1:5" ht="10.8" thickBot="1">
      <c r="A3" s="88"/>
      <c r="B3" s="88"/>
      <c r="C3" s="88"/>
      <c r="D3" s="88"/>
      <c r="E3" s="88"/>
    </row>
    <row r="4" spans="1:5" ht="14.1" customHeight="1">
      <c r="A4" s="137" t="s">
        <v>234</v>
      </c>
      <c r="B4" s="94"/>
      <c r="C4" s="94"/>
      <c r="D4" s="94"/>
      <c r="E4" s="95"/>
    </row>
    <row r="5" spans="1:5" ht="14.1" customHeight="1">
      <c r="A5" s="139" t="s">
        <v>144</v>
      </c>
      <c r="B5" s="12"/>
      <c r="C5" s="12"/>
      <c r="D5" s="12"/>
      <c r="E5" s="96"/>
    </row>
    <row r="6" spans="1:5" ht="14.1" customHeight="1">
      <c r="A6" s="139" t="s">
        <v>165</v>
      </c>
      <c r="B6" s="92"/>
      <c r="C6" s="92"/>
      <c r="D6" s="92"/>
      <c r="E6" s="93"/>
    </row>
    <row r="7" spans="1:5" ht="14.1" customHeight="1">
      <c r="A7" s="148" t="s">
        <v>166</v>
      </c>
      <c r="B7" s="12"/>
      <c r="C7" s="12"/>
      <c r="D7" s="12"/>
      <c r="E7" s="96"/>
    </row>
    <row r="8" spans="1:5" ht="14.1" customHeight="1" thickBot="1">
      <c r="A8" s="151" t="s">
        <v>167</v>
      </c>
      <c r="B8" s="99"/>
      <c r="C8" s="99"/>
      <c r="D8" s="99"/>
      <c r="E8" s="100"/>
    </row>
    <row r="9" spans="1:5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H79"/>
  <sheetViews>
    <sheetView topLeftCell="A13" zoomScaleNormal="100" zoomScaleSheetLayoutView="100" workbookViewId="0">
      <selection activeCell="E38" sqref="E38"/>
    </sheetView>
  </sheetViews>
  <sheetFormatPr baseColWidth="10" defaultColWidth="11.44140625" defaultRowHeight="10.199999999999999"/>
  <cols>
    <col min="1" max="1" width="20.6640625" style="89" customWidth="1"/>
    <col min="2" max="2" width="50.6640625" style="89" customWidth="1"/>
    <col min="3" max="5" width="17.6640625" style="7" customWidth="1"/>
    <col min="6" max="7" width="17.6640625" style="89" customWidth="1"/>
    <col min="8" max="8" width="8.6640625" style="89" customWidth="1"/>
    <col min="9" max="16384" width="11.44140625" style="89"/>
  </cols>
  <sheetData>
    <row r="1" spans="1:6">
      <c r="A1" s="3" t="s">
        <v>43</v>
      </c>
      <c r="B1" s="3"/>
      <c r="C1" s="247"/>
      <c r="D1" s="247"/>
      <c r="E1" s="247"/>
      <c r="F1" s="5"/>
    </row>
    <row r="2" spans="1:6">
      <c r="A2" s="3" t="s">
        <v>139</v>
      </c>
      <c r="B2" s="3"/>
      <c r="C2" s="247"/>
      <c r="D2" s="247"/>
      <c r="E2" s="247"/>
      <c r="F2" s="241"/>
    </row>
    <row r="3" spans="1:6">
      <c r="F3" s="241"/>
    </row>
    <row r="4" spans="1:6">
      <c r="F4" s="241"/>
    </row>
    <row r="5" spans="1:6" ht="11.25" customHeight="1">
      <c r="A5" s="217" t="s">
        <v>321</v>
      </c>
      <c r="B5" s="217"/>
      <c r="C5" s="291"/>
      <c r="D5" s="291"/>
      <c r="E5" s="291"/>
      <c r="F5" s="267" t="s">
        <v>310</v>
      </c>
    </row>
    <row r="6" spans="1:6">
      <c r="A6" s="294"/>
      <c r="B6" s="294"/>
      <c r="C6" s="291"/>
      <c r="D6" s="293"/>
      <c r="E6" s="293"/>
      <c r="F6" s="292"/>
    </row>
    <row r="7" spans="1:6" ht="15" customHeight="1">
      <c r="A7" s="228" t="s">
        <v>45</v>
      </c>
      <c r="B7" s="227" t="s">
        <v>46</v>
      </c>
      <c r="C7" s="290" t="s">
        <v>47</v>
      </c>
      <c r="D7" s="290" t="s">
        <v>48</v>
      </c>
      <c r="E7" s="290" t="s">
        <v>49</v>
      </c>
      <c r="F7" s="289" t="s">
        <v>309</v>
      </c>
    </row>
    <row r="8" spans="1:6">
      <c r="A8" s="223"/>
      <c r="B8" s="223"/>
      <c r="C8" s="222"/>
      <c r="D8" s="222"/>
      <c r="E8" s="222"/>
      <c r="F8" s="222"/>
    </row>
    <row r="9" spans="1:6">
      <c r="A9" s="223"/>
      <c r="B9" s="223"/>
      <c r="C9" s="222"/>
      <c r="D9" s="222"/>
      <c r="E9" s="222"/>
      <c r="F9" s="222"/>
    </row>
    <row r="10" spans="1:6">
      <c r="A10" s="223"/>
      <c r="B10" s="223"/>
      <c r="C10" s="222"/>
      <c r="D10" s="222"/>
      <c r="E10" s="222"/>
      <c r="F10" s="222"/>
    </row>
    <row r="11" spans="1:6">
      <c r="A11" s="223"/>
      <c r="B11" s="223"/>
      <c r="C11" s="222"/>
      <c r="D11" s="222"/>
      <c r="E11" s="222"/>
      <c r="F11" s="222"/>
    </row>
    <row r="12" spans="1:6">
      <c r="A12" s="223"/>
      <c r="B12" s="223"/>
      <c r="C12" s="222"/>
      <c r="D12" s="222"/>
      <c r="E12" s="222"/>
      <c r="F12" s="222"/>
    </row>
    <row r="13" spans="1:6">
      <c r="A13" s="223"/>
      <c r="B13" s="223"/>
      <c r="C13" s="222"/>
      <c r="D13" s="222"/>
      <c r="E13" s="222"/>
      <c r="F13" s="222"/>
    </row>
    <row r="14" spans="1:6">
      <c r="A14" s="223"/>
      <c r="B14" s="223"/>
      <c r="C14" s="222"/>
      <c r="D14" s="222"/>
      <c r="E14" s="222"/>
      <c r="F14" s="222"/>
    </row>
    <row r="15" spans="1:6">
      <c r="A15" s="223"/>
      <c r="B15" s="223"/>
      <c r="C15" s="222"/>
      <c r="D15" s="222"/>
      <c r="E15" s="222"/>
      <c r="F15" s="222"/>
    </row>
    <row r="16" spans="1:6">
      <c r="A16" s="62"/>
      <c r="B16" s="62" t="s">
        <v>320</v>
      </c>
      <c r="C16" s="244">
        <f>SUM(C8:C15)</f>
        <v>0</v>
      </c>
      <c r="D16" s="244">
        <f>SUM(D8:D15)</f>
        <v>0</v>
      </c>
      <c r="E16" s="244">
        <f>SUM(E8:E15)</f>
        <v>0</v>
      </c>
      <c r="F16" s="244"/>
    </row>
    <row r="17" spans="1:6">
      <c r="A17" s="60"/>
      <c r="B17" s="60"/>
      <c r="C17" s="231"/>
      <c r="D17" s="231"/>
      <c r="E17" s="231"/>
      <c r="F17" s="60"/>
    </row>
    <row r="18" spans="1:6">
      <c r="A18" s="60"/>
      <c r="B18" s="60"/>
      <c r="C18" s="231"/>
      <c r="D18" s="231"/>
      <c r="E18" s="231"/>
      <c r="F18" s="60"/>
    </row>
    <row r="19" spans="1:6" ht="11.25" customHeight="1">
      <c r="A19" s="217" t="s">
        <v>319</v>
      </c>
      <c r="B19" s="60"/>
      <c r="C19" s="291"/>
      <c r="D19" s="291"/>
      <c r="E19" s="291"/>
      <c r="F19" s="267" t="s">
        <v>310</v>
      </c>
    </row>
    <row r="20" spans="1:6" ht="12.75" customHeight="1">
      <c r="A20" s="278"/>
      <c r="B20" s="278"/>
      <c r="C20" s="229"/>
    </row>
    <row r="21" spans="1:6" ht="15" customHeight="1">
      <c r="A21" s="228" t="s">
        <v>45</v>
      </c>
      <c r="B21" s="227" t="s">
        <v>46</v>
      </c>
      <c r="C21" s="290" t="s">
        <v>47</v>
      </c>
      <c r="D21" s="290" t="s">
        <v>48</v>
      </c>
      <c r="E21" s="290" t="s">
        <v>49</v>
      </c>
      <c r="F21" s="289" t="s">
        <v>309</v>
      </c>
    </row>
    <row r="22" spans="1:6">
      <c r="A22" s="223"/>
      <c r="B22" s="261"/>
      <c r="C22" s="262"/>
      <c r="D22" s="262"/>
      <c r="E22" s="262"/>
      <c r="F22" s="261"/>
    </row>
    <row r="23" spans="1:6">
      <c r="A23" s="223" t="s">
        <v>755</v>
      </c>
      <c r="B23" s="261" t="s">
        <v>756</v>
      </c>
      <c r="C23" s="222">
        <v>1480637.51</v>
      </c>
      <c r="D23" s="222">
        <v>1476166.26</v>
      </c>
      <c r="E23" s="262">
        <f>+D23-C23</f>
        <v>-4471.25</v>
      </c>
      <c r="F23" s="451" t="s">
        <v>757</v>
      </c>
    </row>
    <row r="24" spans="1:6">
      <c r="A24" s="223" t="s">
        <v>758</v>
      </c>
      <c r="B24" s="261" t="s">
        <v>759</v>
      </c>
      <c r="C24" s="222">
        <v>814637</v>
      </c>
      <c r="D24" s="222">
        <v>814637</v>
      </c>
      <c r="E24" s="262">
        <f t="shared" ref="E24:E34" si="0">+D24-C24</f>
        <v>0</v>
      </c>
      <c r="F24" s="451" t="s">
        <v>757</v>
      </c>
    </row>
    <row r="25" spans="1:6">
      <c r="A25" s="223" t="s">
        <v>760</v>
      </c>
      <c r="B25" s="261" t="s">
        <v>761</v>
      </c>
      <c r="C25" s="222">
        <v>1785183.82</v>
      </c>
      <c r="D25" s="222">
        <v>1807825.2</v>
      </c>
      <c r="E25" s="262">
        <f t="shared" si="0"/>
        <v>22641.379999999888</v>
      </c>
      <c r="F25" s="451" t="s">
        <v>757</v>
      </c>
    </row>
    <row r="26" spans="1:6">
      <c r="A26" s="223" t="s">
        <v>762</v>
      </c>
      <c r="B26" s="261" t="s">
        <v>763</v>
      </c>
      <c r="C26" s="222">
        <v>49434.36</v>
      </c>
      <c r="D26" s="222">
        <v>53243.839999999997</v>
      </c>
      <c r="E26" s="262">
        <f t="shared" si="0"/>
        <v>3809.4799999999959</v>
      </c>
      <c r="F26" s="451" t="s">
        <v>757</v>
      </c>
    </row>
    <row r="27" spans="1:6">
      <c r="A27" s="223" t="s">
        <v>764</v>
      </c>
      <c r="B27" s="261" t="s">
        <v>765</v>
      </c>
      <c r="C27" s="222">
        <v>4027967.97</v>
      </c>
      <c r="D27" s="222">
        <v>4056651.07</v>
      </c>
      <c r="E27" s="262">
        <f t="shared" si="0"/>
        <v>28683.099999999627</v>
      </c>
      <c r="F27" s="451" t="s">
        <v>757</v>
      </c>
    </row>
    <row r="28" spans="1:6">
      <c r="A28" s="223" t="s">
        <v>766</v>
      </c>
      <c r="B28" s="261" t="s">
        <v>767</v>
      </c>
      <c r="C28" s="222">
        <v>23674.14</v>
      </c>
      <c r="D28" s="222">
        <v>37638.800000000003</v>
      </c>
      <c r="E28" s="262">
        <f t="shared" si="0"/>
        <v>13964.660000000003</v>
      </c>
      <c r="F28" s="451" t="s">
        <v>757</v>
      </c>
    </row>
    <row r="29" spans="1:6">
      <c r="A29" s="223" t="s">
        <v>768</v>
      </c>
      <c r="B29" s="261" t="s">
        <v>769</v>
      </c>
      <c r="C29" s="222">
        <v>1337942.83</v>
      </c>
      <c r="D29" s="222">
        <v>1337942.83</v>
      </c>
      <c r="E29" s="262">
        <f t="shared" si="0"/>
        <v>0</v>
      </c>
      <c r="F29" s="451" t="s">
        <v>757</v>
      </c>
    </row>
    <row r="30" spans="1:6">
      <c r="A30" s="223" t="s">
        <v>770</v>
      </c>
      <c r="B30" s="261" t="s">
        <v>771</v>
      </c>
      <c r="C30" s="222">
        <v>1581336.01</v>
      </c>
      <c r="D30" s="222">
        <v>1825042.91</v>
      </c>
      <c r="E30" s="262">
        <f t="shared" si="0"/>
        <v>243706.89999999991</v>
      </c>
      <c r="F30" s="451" t="s">
        <v>757</v>
      </c>
    </row>
    <row r="31" spans="1:6">
      <c r="A31" s="223" t="s">
        <v>778</v>
      </c>
      <c r="B31" s="261" t="s">
        <v>779</v>
      </c>
      <c r="C31" s="222">
        <v>0</v>
      </c>
      <c r="D31" s="222">
        <v>19354.009999999998</v>
      </c>
      <c r="E31" s="262">
        <f t="shared" si="0"/>
        <v>19354.009999999998</v>
      </c>
      <c r="F31" s="451" t="s">
        <v>757</v>
      </c>
    </row>
    <row r="32" spans="1:6">
      <c r="A32" s="223" t="s">
        <v>772</v>
      </c>
      <c r="B32" s="261" t="s">
        <v>773</v>
      </c>
      <c r="C32" s="222">
        <v>84839.12</v>
      </c>
      <c r="D32" s="222">
        <v>93881.36</v>
      </c>
      <c r="E32" s="262">
        <f t="shared" si="0"/>
        <v>9042.2400000000052</v>
      </c>
      <c r="F32" s="451" t="s">
        <v>757</v>
      </c>
    </row>
    <row r="33" spans="1:8">
      <c r="A33" s="223" t="s">
        <v>774</v>
      </c>
      <c r="B33" s="261" t="s">
        <v>775</v>
      </c>
      <c r="C33" s="222">
        <v>3717656.18</v>
      </c>
      <c r="D33" s="222">
        <v>3717656.18</v>
      </c>
      <c r="E33" s="262">
        <f t="shared" si="0"/>
        <v>0</v>
      </c>
      <c r="F33" s="451" t="s">
        <v>757</v>
      </c>
    </row>
    <row r="34" spans="1:8">
      <c r="A34" s="223" t="s">
        <v>776</v>
      </c>
      <c r="B34" s="261" t="s">
        <v>777</v>
      </c>
      <c r="C34" s="222">
        <v>301724.14</v>
      </c>
      <c r="D34" s="222">
        <v>301724.14</v>
      </c>
      <c r="E34" s="262">
        <f t="shared" si="0"/>
        <v>0</v>
      </c>
      <c r="F34" s="451" t="s">
        <v>757</v>
      </c>
    </row>
    <row r="35" spans="1:8">
      <c r="A35" s="223"/>
      <c r="B35" s="261"/>
      <c r="C35" s="262"/>
      <c r="D35" s="262"/>
      <c r="E35" s="262"/>
      <c r="F35" s="261"/>
    </row>
    <row r="36" spans="1:8">
      <c r="A36" s="62"/>
      <c r="B36" s="62" t="s">
        <v>318</v>
      </c>
      <c r="C36" s="244">
        <f>SUM(C22:C35)</f>
        <v>15205033.079999998</v>
      </c>
      <c r="D36" s="244">
        <f>SUM(D22:D35)</f>
        <v>15541763.6</v>
      </c>
      <c r="E36" s="244">
        <f>SUM(E22:E35)</f>
        <v>336730.51999999944</v>
      </c>
      <c r="F36" s="244"/>
    </row>
    <row r="37" spans="1:8" s="8" customFormat="1">
      <c r="A37" s="59"/>
      <c r="B37" s="59"/>
      <c r="C37" s="11"/>
      <c r="D37" s="11"/>
      <c r="E37" s="11"/>
      <c r="F37" s="11"/>
    </row>
    <row r="38" spans="1:8" s="8" customFormat="1">
      <c r="A38" s="59"/>
      <c r="B38" s="59"/>
      <c r="C38" s="11"/>
      <c r="D38" s="11"/>
      <c r="E38" s="11"/>
      <c r="F38" s="11"/>
    </row>
    <row r="39" spans="1:8" s="8" customFormat="1" ht="11.25" customHeight="1">
      <c r="A39" s="217" t="s">
        <v>317</v>
      </c>
      <c r="B39" s="217"/>
      <c r="C39" s="291"/>
      <c r="D39" s="291"/>
      <c r="E39" s="291"/>
      <c r="G39" s="267" t="s">
        <v>310</v>
      </c>
    </row>
    <row r="40" spans="1:8" s="8" customFormat="1">
      <c r="A40" s="278"/>
      <c r="B40" s="278"/>
      <c r="C40" s="229"/>
      <c r="D40" s="7"/>
      <c r="E40" s="7"/>
      <c r="F40" s="89"/>
    </row>
    <row r="41" spans="1:8" s="8" customFormat="1" ht="27.9" customHeight="1">
      <c r="A41" s="228" t="s">
        <v>45</v>
      </c>
      <c r="B41" s="227" t="s">
        <v>46</v>
      </c>
      <c r="C41" s="290" t="s">
        <v>47</v>
      </c>
      <c r="D41" s="290" t="s">
        <v>48</v>
      </c>
      <c r="E41" s="290" t="s">
        <v>49</v>
      </c>
      <c r="F41" s="289" t="s">
        <v>309</v>
      </c>
      <c r="G41" s="289" t="s">
        <v>308</v>
      </c>
      <c r="H41" s="289" t="s">
        <v>307</v>
      </c>
    </row>
    <row r="42" spans="1:8" s="8" customFormat="1">
      <c r="A42" s="223"/>
      <c r="B42" s="261"/>
      <c r="C42" s="222"/>
      <c r="D42" s="262"/>
      <c r="E42" s="262"/>
      <c r="F42" s="261"/>
      <c r="G42" s="261"/>
      <c r="H42" s="261"/>
    </row>
    <row r="43" spans="1:8" s="8" customFormat="1">
      <c r="A43" s="223"/>
      <c r="B43" s="261"/>
      <c r="C43" s="222"/>
      <c r="D43" s="262"/>
      <c r="E43" s="262"/>
      <c r="F43" s="261"/>
      <c r="G43" s="261"/>
      <c r="H43" s="261"/>
    </row>
    <row r="44" spans="1:8" s="8" customFormat="1">
      <c r="A44" s="223"/>
      <c r="B44" s="261"/>
      <c r="C44" s="222"/>
      <c r="D44" s="262"/>
      <c r="E44" s="262"/>
      <c r="F44" s="261"/>
      <c r="G44" s="261"/>
      <c r="H44" s="261"/>
    </row>
    <row r="45" spans="1:8" s="8" customFormat="1">
      <c r="A45" s="223"/>
      <c r="B45" s="261"/>
      <c r="C45" s="222"/>
      <c r="D45" s="262"/>
      <c r="E45" s="262"/>
      <c r="F45" s="261"/>
      <c r="G45" s="261"/>
      <c r="H45" s="261"/>
    </row>
    <row r="46" spans="1:8" s="8" customFormat="1">
      <c r="A46" s="62"/>
      <c r="B46" s="62" t="s">
        <v>316</v>
      </c>
      <c r="C46" s="244">
        <f>SUM(C42:C45)</f>
        <v>0</v>
      </c>
      <c r="D46" s="244">
        <f>SUM(D42:D45)</f>
        <v>0</v>
      </c>
      <c r="E46" s="244">
        <f>SUM(E42:E45)</f>
        <v>0</v>
      </c>
      <c r="F46" s="244"/>
      <c r="G46" s="244"/>
      <c r="H46" s="244"/>
    </row>
    <row r="47" spans="1:8" s="8" customFormat="1">
      <c r="A47" s="15"/>
      <c r="B47" s="15"/>
      <c r="C47" s="16"/>
      <c r="D47" s="16"/>
      <c r="E47" s="16"/>
      <c r="F47" s="11"/>
    </row>
    <row r="49" spans="1:8">
      <c r="A49" s="217" t="s">
        <v>315</v>
      </c>
      <c r="B49" s="217"/>
      <c r="C49" s="291"/>
      <c r="D49" s="291"/>
      <c r="E49" s="291"/>
      <c r="G49" s="267" t="s">
        <v>310</v>
      </c>
    </row>
    <row r="50" spans="1:8">
      <c r="A50" s="278"/>
      <c r="B50" s="278"/>
      <c r="C50" s="229"/>
      <c r="H50" s="7"/>
    </row>
    <row r="51" spans="1:8" ht="27.9" customHeight="1">
      <c r="A51" s="228" t="s">
        <v>45</v>
      </c>
      <c r="B51" s="227" t="s">
        <v>46</v>
      </c>
      <c r="C51" s="290" t="s">
        <v>47</v>
      </c>
      <c r="D51" s="290" t="s">
        <v>48</v>
      </c>
      <c r="E51" s="290" t="s">
        <v>49</v>
      </c>
      <c r="F51" s="289" t="s">
        <v>309</v>
      </c>
      <c r="G51" s="289" t="s">
        <v>308</v>
      </c>
      <c r="H51" s="289" t="s">
        <v>307</v>
      </c>
    </row>
    <row r="52" spans="1:8">
      <c r="A52" s="223"/>
      <c r="B52" s="261"/>
      <c r="C52" s="222"/>
      <c r="D52" s="262"/>
      <c r="E52" s="262"/>
      <c r="F52" s="261"/>
      <c r="G52" s="261"/>
      <c r="H52" s="261"/>
    </row>
    <row r="53" spans="1:8">
      <c r="A53" s="223"/>
      <c r="B53" s="261"/>
      <c r="C53" s="222"/>
      <c r="D53" s="262"/>
      <c r="E53" s="262"/>
      <c r="F53" s="261"/>
      <c r="G53" s="261"/>
      <c r="H53" s="261"/>
    </row>
    <row r="54" spans="1:8">
      <c r="A54" s="223"/>
      <c r="B54" s="261"/>
      <c r="C54" s="222"/>
      <c r="D54" s="262"/>
      <c r="E54" s="262"/>
      <c r="F54" s="261"/>
      <c r="G54" s="261"/>
      <c r="H54" s="261"/>
    </row>
    <row r="55" spans="1:8">
      <c r="A55" s="223"/>
      <c r="B55" s="261"/>
      <c r="C55" s="222"/>
      <c r="D55" s="262"/>
      <c r="E55" s="262"/>
      <c r="F55" s="261"/>
      <c r="G55" s="261"/>
      <c r="H55" s="261"/>
    </row>
    <row r="56" spans="1:8">
      <c r="A56" s="62"/>
      <c r="B56" s="62" t="s">
        <v>314</v>
      </c>
      <c r="C56" s="244">
        <f>SUM(C52:C55)</f>
        <v>0</v>
      </c>
      <c r="D56" s="244">
        <f>SUM(D52:D55)</f>
        <v>0</v>
      </c>
      <c r="E56" s="244">
        <f>SUM(E52:E55)</f>
        <v>0</v>
      </c>
      <c r="F56" s="244"/>
      <c r="G56" s="244"/>
      <c r="H56" s="244"/>
    </row>
    <row r="59" spans="1:8">
      <c r="A59" s="217" t="s">
        <v>313</v>
      </c>
      <c r="B59" s="217"/>
      <c r="C59" s="291"/>
      <c r="D59" s="291"/>
      <c r="E59" s="291"/>
      <c r="G59" s="267" t="s">
        <v>310</v>
      </c>
    </row>
    <row r="60" spans="1:8">
      <c r="A60" s="278"/>
      <c r="B60" s="278"/>
      <c r="C60" s="229"/>
    </row>
    <row r="61" spans="1:8" ht="27.9" customHeight="1">
      <c r="A61" s="228" t="s">
        <v>45</v>
      </c>
      <c r="B61" s="227" t="s">
        <v>46</v>
      </c>
      <c r="C61" s="290" t="s">
        <v>47</v>
      </c>
      <c r="D61" s="290" t="s">
        <v>48</v>
      </c>
      <c r="E61" s="290" t="s">
        <v>49</v>
      </c>
      <c r="F61" s="289" t="s">
        <v>309</v>
      </c>
      <c r="G61" s="289" t="s">
        <v>308</v>
      </c>
      <c r="H61" s="289" t="s">
        <v>307</v>
      </c>
    </row>
    <row r="62" spans="1:8">
      <c r="A62" s="223"/>
      <c r="B62" s="261"/>
      <c r="C62" s="222"/>
      <c r="D62" s="262"/>
      <c r="E62" s="262"/>
      <c r="F62" s="261"/>
      <c r="G62" s="261"/>
      <c r="H62" s="261"/>
    </row>
    <row r="63" spans="1:8">
      <c r="A63" s="223" t="s">
        <v>780</v>
      </c>
      <c r="B63" s="282" t="s">
        <v>781</v>
      </c>
      <c r="C63" s="222">
        <v>2885024.86</v>
      </c>
      <c r="D63" s="222">
        <v>3311079.64</v>
      </c>
      <c r="E63" s="262">
        <f>+D63-C63</f>
        <v>426054.78000000026</v>
      </c>
      <c r="F63" s="451" t="s">
        <v>757</v>
      </c>
      <c r="G63" s="455" t="s">
        <v>782</v>
      </c>
      <c r="H63" s="456">
        <v>0.1</v>
      </c>
    </row>
    <row r="64" spans="1:8">
      <c r="A64" s="223" t="s">
        <v>783</v>
      </c>
      <c r="B64" s="282" t="s">
        <v>784</v>
      </c>
      <c r="C64" s="222">
        <v>811497.46</v>
      </c>
      <c r="D64" s="222">
        <v>1352589.23</v>
      </c>
      <c r="E64" s="262">
        <f>+D64-C64</f>
        <v>541091.77</v>
      </c>
      <c r="F64" s="451" t="s">
        <v>757</v>
      </c>
      <c r="G64" s="455" t="s">
        <v>782</v>
      </c>
      <c r="H64" s="456">
        <v>0.1</v>
      </c>
    </row>
    <row r="65" spans="1:8">
      <c r="A65" s="223" t="s">
        <v>785</v>
      </c>
      <c r="B65" s="282" t="s">
        <v>786</v>
      </c>
      <c r="C65" s="222">
        <v>1581335.95</v>
      </c>
      <c r="D65" s="222">
        <v>1581335.95</v>
      </c>
      <c r="E65" s="262">
        <f>+D65-C65</f>
        <v>0</v>
      </c>
      <c r="F65" s="451" t="s">
        <v>757</v>
      </c>
      <c r="G65" s="455" t="s">
        <v>782</v>
      </c>
      <c r="H65" s="456">
        <v>0.25</v>
      </c>
    </row>
    <row r="66" spans="1:8">
      <c r="A66" s="223" t="s">
        <v>787</v>
      </c>
      <c r="B66" s="282" t="s">
        <v>788</v>
      </c>
      <c r="C66" s="222">
        <v>81072.95</v>
      </c>
      <c r="D66" s="222">
        <v>84681.37</v>
      </c>
      <c r="E66" s="262">
        <f>+D66-C66</f>
        <v>3608.4199999999983</v>
      </c>
      <c r="F66" s="451" t="s">
        <v>757</v>
      </c>
      <c r="G66" s="455" t="s">
        <v>782</v>
      </c>
      <c r="H66" s="456">
        <v>0.1</v>
      </c>
    </row>
    <row r="67" spans="1:8">
      <c r="A67" s="223" t="s">
        <v>789</v>
      </c>
      <c r="B67" s="282" t="s">
        <v>790</v>
      </c>
      <c r="C67" s="222">
        <v>1365594.32</v>
      </c>
      <c r="D67" s="262">
        <v>1587593.47</v>
      </c>
      <c r="E67" s="262">
        <f>+D67-C67</f>
        <v>221999.14999999991</v>
      </c>
      <c r="F67" s="451" t="s">
        <v>757</v>
      </c>
      <c r="G67" s="455" t="s">
        <v>782</v>
      </c>
      <c r="H67" s="456">
        <v>0.3</v>
      </c>
    </row>
    <row r="68" spans="1:8">
      <c r="A68" s="223"/>
      <c r="B68" s="261"/>
      <c r="C68" s="222"/>
      <c r="D68" s="262"/>
      <c r="E68" s="262"/>
      <c r="F68" s="261"/>
      <c r="G68" s="261"/>
      <c r="H68" s="261"/>
    </row>
    <row r="69" spans="1:8">
      <c r="A69" s="62"/>
      <c r="B69" s="62" t="s">
        <v>312</v>
      </c>
      <c r="C69" s="244">
        <f>SUM(C62:C68)</f>
        <v>6724525.54</v>
      </c>
      <c r="D69" s="244">
        <f>SUM(D62:D68)</f>
        <v>7917279.6600000001</v>
      </c>
      <c r="E69" s="244">
        <f>SUM(E62:E68)</f>
        <v>1192754.1200000001</v>
      </c>
      <c r="F69" s="244"/>
      <c r="G69" s="244"/>
      <c r="H69" s="244"/>
    </row>
    <row r="72" spans="1:8">
      <c r="A72" s="217" t="s">
        <v>311</v>
      </c>
      <c r="B72" s="217"/>
      <c r="C72" s="291"/>
      <c r="D72" s="291"/>
      <c r="E72" s="291"/>
      <c r="G72" s="267" t="s">
        <v>310</v>
      </c>
    </row>
    <row r="73" spans="1:8">
      <c r="A73" s="278"/>
      <c r="B73" s="278"/>
      <c r="C73" s="229"/>
    </row>
    <row r="74" spans="1:8" ht="27.9" customHeight="1">
      <c r="A74" s="228" t="s">
        <v>45</v>
      </c>
      <c r="B74" s="227" t="s">
        <v>46</v>
      </c>
      <c r="C74" s="290" t="s">
        <v>47</v>
      </c>
      <c r="D74" s="290" t="s">
        <v>48</v>
      </c>
      <c r="E74" s="290" t="s">
        <v>49</v>
      </c>
      <c r="F74" s="289" t="s">
        <v>309</v>
      </c>
      <c r="G74" s="289" t="s">
        <v>308</v>
      </c>
      <c r="H74" s="289" t="s">
        <v>307</v>
      </c>
    </row>
    <row r="75" spans="1:8">
      <c r="A75" s="223"/>
      <c r="B75" s="261"/>
      <c r="C75" s="222"/>
      <c r="D75" s="262"/>
      <c r="E75" s="262"/>
      <c r="F75" s="261"/>
      <c r="G75" s="261"/>
      <c r="H75" s="261"/>
    </row>
    <row r="76" spans="1:8">
      <c r="A76" s="223"/>
      <c r="B76" s="261"/>
      <c r="C76" s="222"/>
      <c r="D76" s="262"/>
      <c r="E76" s="262"/>
      <c r="F76" s="261"/>
      <c r="G76" s="261"/>
      <c r="H76" s="261"/>
    </row>
    <row r="77" spans="1:8">
      <c r="A77" s="223"/>
      <c r="B77" s="261"/>
      <c r="C77" s="222"/>
      <c r="D77" s="262"/>
      <c r="E77" s="262"/>
      <c r="F77" s="261"/>
      <c r="G77" s="261"/>
      <c r="H77" s="261"/>
    </row>
    <row r="78" spans="1:8">
      <c r="A78" s="223"/>
      <c r="B78" s="261"/>
      <c r="C78" s="222"/>
      <c r="D78" s="262"/>
      <c r="E78" s="262"/>
      <c r="F78" s="261"/>
      <c r="G78" s="261"/>
      <c r="H78" s="261"/>
    </row>
    <row r="79" spans="1:8">
      <c r="A79" s="62"/>
      <c r="B79" s="62" t="s">
        <v>306</v>
      </c>
      <c r="C79" s="244">
        <f>SUM(C75:C78)</f>
        <v>0</v>
      </c>
      <c r="D79" s="244">
        <f>SUM(D75:D78)</f>
        <v>0</v>
      </c>
      <c r="E79" s="244">
        <f>SUM(E75:E78)</f>
        <v>0</v>
      </c>
      <c r="F79" s="244"/>
      <c r="G79" s="244"/>
      <c r="H79" s="244"/>
    </row>
  </sheetData>
  <dataValidations count="10">
    <dataValidation allowBlank="1" showInputMessage="1" showErrorMessage="1" prompt="Importe final del periodo que corresponde la información financiera trimestral que se presenta." sqref="D7 D21 D41 D51 D61 D74"/>
    <dataValidation allowBlank="1" showInputMessage="1" showErrorMessage="1" prompt="Saldo al 31 de diciembre del año anterior del ejercio que se presenta." sqref="C7 C21 C41 C51 C61 C74"/>
    <dataValidation allowBlank="1" showInputMessage="1" showErrorMessage="1" prompt="Corresponde al número de la cuenta de acuerdo al Plan de Cuentas emitido por el CONAC (DOF 23/12/2015)." sqref="A7 A21 A41 A51 A61 A74"/>
    <dataValidation allowBlank="1" showInputMessage="1" showErrorMessage="1" prompt="Indicar la tasa de aplicación." sqref="H41 H51 H61 H74"/>
    <dataValidation allowBlank="1" showInputMessage="1" showErrorMessage="1" prompt="Indicar el método de depreciación." sqref="G41 G51 G61 G74"/>
    <dataValidation allowBlank="1" showInputMessage="1" showErrorMessage="1" prompt="Corresponde al nombre o descripción de la cuenta de acuerdo al Plan de Cuentas emitido por el CONAC." sqref="B7 B21 B41 B51 B61 B74 B30:B31"/>
    <dataValidation allowBlank="1" showInputMessage="1" showErrorMessage="1" prompt="Diferencia entre el saldo final y el inicial presentados." sqref="E7 E21 E41 E51 E61 E74"/>
    <dataValidation allowBlank="1" showInputMessage="1" showErrorMessage="1" prompt="Criterio para la aplicación de depreciación: anual, mensual, trimestral, etc." sqref="F7 F21 F74 F51 F61 F41"/>
    <dataValidation allowBlank="1" showInputMessage="1" showErrorMessage="1" prompt="Corresponde al número de la cuenta de acuerdo al Plan de Cuentas emitido por el CONAC (DOF 22/11/2010)." sqref="A30"/>
    <dataValidation allowBlank="1" showInputMessage="1" showErrorMessage="1" prompt="Importe final del periodo que corresponde la cuenta pública presentada (mensual:  enero, febrero, marzo, etc.; trimestral: 1er, 2do, 3ro. o 4to.)." sqref="C29:D29"/>
  </dataValidations>
  <pageMargins left="0.7" right="0.7" top="0.75" bottom="0.75" header="0.3" footer="0.3"/>
  <pageSetup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ColWidth="11.44140625" defaultRowHeight="10.199999999999999"/>
  <cols>
    <col min="1" max="1" width="20.6640625" style="6" customWidth="1"/>
    <col min="2" max="2" width="50.6640625" style="6" customWidth="1"/>
    <col min="3" max="5" width="17.6640625" style="7" customWidth="1"/>
    <col min="6" max="6" width="17.6640625" style="6" customWidth="1"/>
    <col min="7" max="16384" width="11.44140625" style="6"/>
  </cols>
  <sheetData>
    <row r="2" spans="1:6" ht="15" customHeight="1">
      <c r="A2" s="482" t="s">
        <v>143</v>
      </c>
      <c r="B2" s="483"/>
      <c r="C2" s="16"/>
      <c r="D2" s="16"/>
      <c r="E2" s="16"/>
      <c r="F2" s="11"/>
    </row>
    <row r="3" spans="1:6" ht="10.8" thickBot="1">
      <c r="A3" s="88"/>
      <c r="B3" s="88"/>
      <c r="C3" s="88"/>
      <c r="D3" s="88"/>
      <c r="E3" s="88"/>
      <c r="F3" s="88"/>
    </row>
    <row r="4" spans="1:6" ht="14.1" customHeight="1">
      <c r="A4" s="137" t="s">
        <v>234</v>
      </c>
      <c r="B4" s="94"/>
      <c r="C4" s="94"/>
      <c r="D4" s="94"/>
      <c r="E4" s="94"/>
      <c r="F4" s="95"/>
    </row>
    <row r="5" spans="1:6" ht="14.1" customHeight="1">
      <c r="A5" s="139" t="s">
        <v>144</v>
      </c>
      <c r="B5" s="12"/>
      <c r="C5" s="12"/>
      <c r="D5" s="12"/>
      <c r="E5" s="12"/>
      <c r="F5" s="96"/>
    </row>
    <row r="6" spans="1:6" ht="14.1" customHeight="1">
      <c r="A6" s="139" t="s">
        <v>168</v>
      </c>
      <c r="B6" s="92"/>
      <c r="C6" s="92"/>
      <c r="D6" s="92"/>
      <c r="E6" s="92"/>
      <c r="F6" s="96"/>
    </row>
    <row r="7" spans="1:6" ht="14.1" customHeight="1">
      <c r="A7" s="139" t="s">
        <v>169</v>
      </c>
      <c r="B7" s="92"/>
      <c r="C7" s="92"/>
      <c r="D7" s="92"/>
      <c r="E7" s="92"/>
      <c r="F7" s="96"/>
    </row>
    <row r="8" spans="1:6" ht="14.1" customHeight="1">
      <c r="A8" s="139" t="s">
        <v>170</v>
      </c>
      <c r="B8" s="12"/>
      <c r="C8" s="22"/>
      <c r="D8" s="22"/>
      <c r="E8" s="22"/>
      <c r="F8" s="96"/>
    </row>
    <row r="9" spans="1:6" ht="14.1" customHeight="1" thickBot="1">
      <c r="A9" s="158" t="s">
        <v>171</v>
      </c>
      <c r="B9" s="97"/>
      <c r="C9" s="97"/>
      <c r="D9" s="97"/>
      <c r="E9" s="97"/>
      <c r="F9" s="98"/>
    </row>
    <row r="10" spans="1:6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zoomScaleNormal="100" zoomScaleSheetLayoutView="100" workbookViewId="0">
      <selection activeCell="D21" sqref="D21"/>
    </sheetView>
  </sheetViews>
  <sheetFormatPr baseColWidth="10" defaultColWidth="11.44140625" defaultRowHeight="10.199999999999999"/>
  <cols>
    <col min="1" max="1" width="20.6640625" style="89" customWidth="1"/>
    <col min="2" max="2" width="50.6640625" style="89" customWidth="1"/>
    <col min="3" max="5" width="17.6640625" style="7" customWidth="1"/>
    <col min="6" max="6" width="17.6640625" style="89" customWidth="1"/>
    <col min="7" max="16384" width="11.44140625" style="89"/>
  </cols>
  <sheetData>
    <row r="1" spans="1:6" ht="11.25" customHeight="1">
      <c r="A1" s="3" t="s">
        <v>43</v>
      </c>
      <c r="B1" s="3"/>
      <c r="C1" s="247"/>
      <c r="D1" s="247"/>
      <c r="E1" s="247"/>
      <c r="F1" s="5"/>
    </row>
    <row r="2" spans="1:6" ht="11.25" customHeight="1">
      <c r="A2" s="3" t="s">
        <v>139</v>
      </c>
      <c r="B2" s="3"/>
      <c r="C2" s="247"/>
      <c r="D2" s="247"/>
      <c r="E2" s="247"/>
    </row>
    <row r="3" spans="1:6" ht="11.25" customHeight="1">
      <c r="A3" s="3"/>
      <c r="B3" s="3"/>
      <c r="C3" s="247"/>
      <c r="D3" s="247"/>
      <c r="E3" s="247"/>
    </row>
    <row r="4" spans="1:6" ht="11.25" customHeight="1"/>
    <row r="5" spans="1:6" ht="11.25" customHeight="1">
      <c r="A5" s="305" t="s">
        <v>329</v>
      </c>
      <c r="B5" s="305"/>
      <c r="C5" s="302"/>
      <c r="D5" s="302"/>
      <c r="E5" s="302"/>
      <c r="F5" s="443" t="s">
        <v>326</v>
      </c>
    </row>
    <row r="6" spans="1:6" s="8" customFormat="1">
      <c r="A6" s="17"/>
      <c r="B6" s="17"/>
      <c r="C6" s="302"/>
      <c r="D6" s="302"/>
      <c r="E6" s="302"/>
    </row>
    <row r="7" spans="1:6" ht="15" customHeight="1">
      <c r="A7" s="228" t="s">
        <v>45</v>
      </c>
      <c r="B7" s="227" t="s">
        <v>46</v>
      </c>
      <c r="C7" s="290" t="s">
        <v>47</v>
      </c>
      <c r="D7" s="290" t="s">
        <v>48</v>
      </c>
      <c r="E7" s="290" t="s">
        <v>49</v>
      </c>
      <c r="F7" s="289" t="s">
        <v>309</v>
      </c>
    </row>
    <row r="8" spans="1:6">
      <c r="A8" s="282"/>
      <c r="B8" s="282"/>
      <c r="C8" s="222"/>
      <c r="D8" s="298"/>
      <c r="E8" s="298"/>
      <c r="F8" s="297"/>
    </row>
    <row r="9" spans="1:6">
      <c r="A9" s="282" t="s">
        <v>791</v>
      </c>
      <c r="B9" s="282" t="s">
        <v>792</v>
      </c>
      <c r="C9" s="457">
        <v>39269</v>
      </c>
      <c r="D9" s="457">
        <v>39269</v>
      </c>
      <c r="E9" s="457">
        <f>+D9-C9</f>
        <v>0</v>
      </c>
      <c r="F9" s="399" t="s">
        <v>793</v>
      </c>
    </row>
    <row r="10" spans="1:6">
      <c r="A10" s="282"/>
      <c r="B10" s="282"/>
      <c r="C10" s="222"/>
      <c r="D10" s="298"/>
      <c r="E10" s="298"/>
      <c r="F10" s="297"/>
    </row>
    <row r="11" spans="1:6">
      <c r="A11" s="62"/>
      <c r="B11" s="62" t="s">
        <v>328</v>
      </c>
      <c r="C11" s="244">
        <f>SUM(C8:C10)</f>
        <v>39269</v>
      </c>
      <c r="D11" s="244">
        <f>SUM(D8:D10)</f>
        <v>39269</v>
      </c>
      <c r="E11" s="244">
        <f>SUM(E8:E10)</f>
        <v>0</v>
      </c>
      <c r="F11" s="62"/>
    </row>
    <row r="12" spans="1:6">
      <c r="A12" s="60"/>
      <c r="B12" s="60"/>
      <c r="C12" s="231"/>
      <c r="D12" s="231"/>
      <c r="E12" s="231"/>
      <c r="F12" s="60"/>
    </row>
    <row r="13" spans="1:6">
      <c r="A13" s="60"/>
      <c r="B13" s="60"/>
      <c r="C13" s="231"/>
      <c r="D13" s="231"/>
      <c r="E13" s="231"/>
      <c r="F13" s="60"/>
    </row>
    <row r="14" spans="1:6">
      <c r="A14" s="304" t="s">
        <v>327</v>
      </c>
      <c r="B14" s="303"/>
      <c r="C14" s="302"/>
      <c r="D14" s="302"/>
      <c r="E14" s="302"/>
      <c r="F14" s="443" t="s">
        <v>326</v>
      </c>
    </row>
    <row r="15" spans="1:6">
      <c r="A15" s="285"/>
      <c r="B15" s="285"/>
      <c r="C15" s="286"/>
      <c r="D15" s="286"/>
      <c r="E15" s="286"/>
    </row>
    <row r="16" spans="1:6" ht="11.25" customHeight="1">
      <c r="A16" s="228" t="s">
        <v>45</v>
      </c>
      <c r="B16" s="227" t="s">
        <v>46</v>
      </c>
      <c r="C16" s="290" t="s">
        <v>47</v>
      </c>
      <c r="D16" s="290" t="s">
        <v>48</v>
      </c>
      <c r="E16" s="290" t="s">
        <v>49</v>
      </c>
      <c r="F16" s="289" t="s">
        <v>309</v>
      </c>
    </row>
    <row r="17" spans="1:6">
      <c r="A17" s="223"/>
      <c r="B17" s="282"/>
      <c r="C17" s="222"/>
      <c r="D17" s="222"/>
      <c r="E17" s="222"/>
      <c r="F17" s="297"/>
    </row>
    <row r="18" spans="1:6" ht="15" customHeight="1">
      <c r="A18" s="223" t="s">
        <v>794</v>
      </c>
      <c r="B18" s="282" t="s">
        <v>795</v>
      </c>
      <c r="C18" s="222">
        <v>4834.29</v>
      </c>
      <c r="D18" s="222">
        <v>6797.73</v>
      </c>
      <c r="E18" s="457">
        <f>+D18-C18</f>
        <v>1963.4399999999996</v>
      </c>
      <c r="F18" s="399" t="s">
        <v>793</v>
      </c>
    </row>
    <row r="19" spans="1:6" ht="11.25" customHeight="1">
      <c r="A19" s="223"/>
      <c r="B19" s="282"/>
      <c r="C19" s="222"/>
      <c r="D19" s="222"/>
      <c r="E19" s="222"/>
      <c r="F19" s="297"/>
    </row>
    <row r="20" spans="1:6" ht="11.25" customHeight="1">
      <c r="A20" s="62"/>
      <c r="B20" s="62" t="s">
        <v>325</v>
      </c>
      <c r="C20" s="244">
        <f>SUM(C17:C19)</f>
        <v>4834.29</v>
      </c>
      <c r="D20" s="244">
        <f>SUM(D17:D19)</f>
        <v>6797.73</v>
      </c>
      <c r="E20" s="244">
        <f>SUM(E17:E19)</f>
        <v>1963.4399999999996</v>
      </c>
      <c r="F20" s="62"/>
    </row>
    <row r="21" spans="1:6">
      <c r="A21" s="60"/>
      <c r="B21" s="60"/>
      <c r="C21" s="231"/>
      <c r="D21" s="231"/>
      <c r="E21" s="231"/>
      <c r="F21" s="60"/>
    </row>
    <row r="22" spans="1:6">
      <c r="A22" s="60"/>
      <c r="B22" s="60"/>
      <c r="C22" s="231"/>
      <c r="D22" s="231"/>
      <c r="E22" s="231"/>
      <c r="F22" s="60"/>
    </row>
    <row r="23" spans="1:6">
      <c r="A23" s="301" t="s">
        <v>324</v>
      </c>
      <c r="B23" s="300"/>
      <c r="C23" s="299"/>
      <c r="D23" s="299"/>
      <c r="E23" s="291"/>
      <c r="F23" s="267" t="s">
        <v>323</v>
      </c>
    </row>
    <row r="24" spans="1:6">
      <c r="A24" s="278"/>
      <c r="B24" s="278"/>
      <c r="C24" s="229"/>
    </row>
    <row r="25" spans="1:6" ht="11.25" customHeight="1">
      <c r="A25" s="228" t="s">
        <v>45</v>
      </c>
      <c r="B25" s="227" t="s">
        <v>46</v>
      </c>
      <c r="C25" s="290" t="s">
        <v>47</v>
      </c>
      <c r="D25" s="290" t="s">
        <v>48</v>
      </c>
      <c r="E25" s="290" t="s">
        <v>49</v>
      </c>
      <c r="F25" s="289" t="s">
        <v>309</v>
      </c>
    </row>
    <row r="26" spans="1:6">
      <c r="A26" s="282"/>
      <c r="B26" s="282"/>
      <c r="C26" s="222"/>
      <c r="D26" s="298"/>
      <c r="E26" s="298"/>
      <c r="F26" s="297"/>
    </row>
    <row r="27" spans="1:6" ht="15" customHeight="1">
      <c r="A27" s="282" t="s">
        <v>796</v>
      </c>
      <c r="B27" s="282" t="s">
        <v>797</v>
      </c>
      <c r="C27" s="457">
        <v>1750</v>
      </c>
      <c r="D27" s="457">
        <v>1750</v>
      </c>
      <c r="E27" s="298">
        <f>+D27-C27</f>
        <v>0</v>
      </c>
      <c r="F27" s="458" t="s">
        <v>798</v>
      </c>
    </row>
    <row r="28" spans="1:6">
      <c r="A28" s="282" t="s">
        <v>799</v>
      </c>
      <c r="B28" s="282" t="s">
        <v>800</v>
      </c>
      <c r="C28" s="457">
        <v>17416.2</v>
      </c>
      <c r="D28" s="457">
        <v>17416.2</v>
      </c>
      <c r="E28" s="298">
        <f>+D28-C28</f>
        <v>0</v>
      </c>
      <c r="F28" s="458" t="s">
        <v>798</v>
      </c>
    </row>
    <row r="29" spans="1:6">
      <c r="A29" s="282"/>
      <c r="B29" s="282"/>
      <c r="C29" s="222"/>
      <c r="D29" s="298"/>
      <c r="E29" s="298"/>
      <c r="F29" s="297"/>
    </row>
    <row r="30" spans="1:6">
      <c r="A30" s="296"/>
      <c r="B30" s="296" t="s">
        <v>322</v>
      </c>
      <c r="C30" s="295">
        <f>SUM(C26:C29)</f>
        <v>19166.2</v>
      </c>
      <c r="D30" s="295">
        <f>SUM(D26:D29)</f>
        <v>19166.2</v>
      </c>
      <c r="E30" s="295">
        <f>SUM(E26:E29)</f>
        <v>0</v>
      </c>
      <c r="F30" s="295"/>
    </row>
  </sheetData>
  <dataValidations count="6">
    <dataValidation allowBlank="1" showInputMessage="1" showErrorMessage="1" prompt="Importe final del periodo que corresponde la información financiera trimestral que se presenta." sqref="D16 D25 D7"/>
    <dataValidation allowBlank="1" showInputMessage="1" showErrorMessage="1" prompt="Saldo al 31 de diciembre del año anterior del ejercio que se presenta." sqref="C16 C25 C7"/>
    <dataValidation allowBlank="1" showInputMessage="1" showErrorMessage="1" prompt="Corresponde al número de la cuenta de acuerdo al Plan de Cuentas emitido por el CONAC (DOF 23/12/2015)." sqref="A16 A25 A7"/>
    <dataValidation allowBlank="1" showInputMessage="1" showErrorMessage="1" prompt="Indicar el medio como se está amortizando el intangible, por tiempo, por uso." sqref="F25 F16 F7"/>
    <dataValidation allowBlank="1" showInputMessage="1" showErrorMessage="1" prompt="Diferencia entre el saldo final y el inicial presentados." sqref="E25 E16 E7"/>
    <dataValidation allowBlank="1" showInputMessage="1" showErrorMessage="1" prompt="Corresponde al nombre o descripción de la cuenta de acuerdo al Plan de Cuentas emitido por el CONAC." sqref="B25 B16 B7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ColWidth="11.44140625" defaultRowHeight="10.199999999999999"/>
  <cols>
    <col min="1" max="1" width="20.6640625" style="6" customWidth="1"/>
    <col min="2" max="2" width="50.6640625" style="6" customWidth="1"/>
    <col min="3" max="5" width="17.6640625" style="7" customWidth="1"/>
    <col min="6" max="6" width="17.6640625" style="6" customWidth="1"/>
    <col min="7" max="16384" width="11.44140625" style="6"/>
  </cols>
  <sheetData>
    <row r="2" spans="1:6" ht="15" customHeight="1">
      <c r="A2" s="482" t="s">
        <v>143</v>
      </c>
      <c r="B2" s="483"/>
      <c r="C2" s="101"/>
      <c r="D2" s="101"/>
      <c r="E2" s="101"/>
      <c r="F2" s="10"/>
    </row>
    <row r="3" spans="1:6" ht="10.8" thickBot="1">
      <c r="A3" s="102"/>
      <c r="B3" s="102"/>
      <c r="C3" s="101"/>
      <c r="D3" s="101"/>
      <c r="E3" s="101"/>
      <c r="F3" s="10"/>
    </row>
    <row r="4" spans="1:6" ht="14.1" customHeight="1">
      <c r="A4" s="137" t="s">
        <v>234</v>
      </c>
      <c r="B4" s="94"/>
      <c r="C4" s="94"/>
      <c r="D4" s="94"/>
      <c r="E4" s="94"/>
      <c r="F4" s="95"/>
    </row>
    <row r="5" spans="1:6" ht="14.1" customHeight="1">
      <c r="A5" s="139" t="s">
        <v>144</v>
      </c>
      <c r="B5" s="12"/>
      <c r="C5" s="12"/>
      <c r="D5" s="12"/>
      <c r="E5" s="12"/>
      <c r="F5" s="96"/>
    </row>
    <row r="6" spans="1:6" ht="14.1" customHeight="1">
      <c r="A6" s="159" t="s">
        <v>168</v>
      </c>
      <c r="B6" s="104"/>
      <c r="C6" s="104"/>
      <c r="D6" s="104"/>
      <c r="E6" s="104"/>
      <c r="F6" s="96"/>
    </row>
    <row r="7" spans="1:6" ht="14.1" customHeight="1">
      <c r="A7" s="159" t="s">
        <v>169</v>
      </c>
      <c r="B7" s="105"/>
      <c r="C7" s="105"/>
      <c r="D7" s="105"/>
      <c r="E7" s="105"/>
      <c r="F7" s="106"/>
    </row>
    <row r="8" spans="1:6" ht="14.1" customHeight="1">
      <c r="A8" s="159" t="s">
        <v>170</v>
      </c>
      <c r="B8" s="12"/>
      <c r="C8" s="22"/>
      <c r="D8" s="22"/>
      <c r="E8" s="22"/>
      <c r="F8" s="96"/>
    </row>
    <row r="9" spans="1:6" ht="14.1" customHeight="1" thickBot="1">
      <c r="A9" s="160" t="s">
        <v>172</v>
      </c>
      <c r="B9" s="97"/>
      <c r="C9" s="97"/>
      <c r="D9" s="97"/>
      <c r="E9" s="97"/>
      <c r="F9" s="98"/>
    </row>
    <row r="10" spans="1:6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A5" sqref="A5"/>
    </sheetView>
  </sheetViews>
  <sheetFormatPr baseColWidth="10" defaultColWidth="11.44140625" defaultRowHeight="10.199999999999999"/>
  <cols>
    <col min="1" max="1" width="20.6640625" style="18" customWidth="1"/>
    <col min="2" max="7" width="11.44140625" style="18"/>
    <col min="8" max="8" width="17.6640625" style="18" customWidth="1"/>
    <col min="9" max="16384" width="11.44140625" style="18"/>
  </cols>
  <sheetData>
    <row r="1" spans="1:17">
      <c r="A1" s="3" t="s">
        <v>43</v>
      </c>
      <c r="B1" s="3"/>
      <c r="C1" s="3"/>
      <c r="D1" s="3"/>
      <c r="E1" s="3"/>
      <c r="F1" s="3"/>
      <c r="G1" s="3"/>
      <c r="H1" s="5"/>
    </row>
    <row r="2" spans="1:17">
      <c r="A2" s="3" t="s">
        <v>139</v>
      </c>
      <c r="B2" s="3"/>
      <c r="C2" s="3"/>
      <c r="D2" s="3"/>
      <c r="E2" s="3"/>
      <c r="F2" s="3"/>
      <c r="G2" s="3"/>
      <c r="H2" s="89"/>
    </row>
    <row r="3" spans="1:17">
      <c r="A3" s="3"/>
      <c r="B3" s="3"/>
      <c r="C3" s="3"/>
      <c r="D3" s="3"/>
      <c r="E3" s="3"/>
      <c r="F3" s="3"/>
      <c r="G3" s="3"/>
      <c r="H3" s="89"/>
    </row>
    <row r="4" spans="1:17" ht="11.25" customHeight="1">
      <c r="A4" s="89"/>
      <c r="B4" s="89"/>
      <c r="C4" s="89"/>
      <c r="D4" s="89"/>
      <c r="E4" s="89"/>
      <c r="F4" s="89"/>
      <c r="G4" s="3"/>
      <c r="H4" s="89"/>
    </row>
    <row r="5" spans="1:17" ht="11.25" customHeight="1">
      <c r="A5" s="19" t="s">
        <v>51</v>
      </c>
      <c r="B5" s="20"/>
      <c r="C5" s="89"/>
      <c r="D5" s="89"/>
      <c r="E5" s="17"/>
      <c r="F5" s="17"/>
      <c r="G5" s="17"/>
      <c r="H5" s="190" t="s">
        <v>50</v>
      </c>
    </row>
    <row r="6" spans="1:17">
      <c r="J6" s="492"/>
      <c r="K6" s="492"/>
      <c r="L6" s="492"/>
      <c r="M6" s="492"/>
      <c r="N6" s="492"/>
      <c r="O6" s="492"/>
      <c r="P6" s="492"/>
      <c r="Q6" s="492"/>
    </row>
    <row r="7" spans="1:17">
      <c r="A7" s="3" t="s">
        <v>52</v>
      </c>
    </row>
    <row r="8" spans="1:17" ht="52.5" customHeight="1">
      <c r="A8" s="493" t="s">
        <v>53</v>
      </c>
      <c r="B8" s="493"/>
      <c r="C8" s="493"/>
      <c r="D8" s="493"/>
      <c r="E8" s="493"/>
      <c r="F8" s="493"/>
      <c r="G8" s="493"/>
      <c r="H8" s="493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68"/>
  <sheetViews>
    <sheetView topLeftCell="A22" zoomScaleNormal="100" zoomScaleSheetLayoutView="90" workbookViewId="0">
      <selection activeCell="B73" sqref="B73"/>
    </sheetView>
  </sheetViews>
  <sheetFormatPr baseColWidth="10" defaultColWidth="11.44140625" defaultRowHeight="10.199999999999999"/>
  <cols>
    <col min="1" max="1" width="20.6640625" style="8" customWidth="1"/>
    <col min="2" max="2" width="50.6640625" style="8" customWidth="1"/>
    <col min="3" max="3" width="17.6640625" style="9" customWidth="1"/>
    <col min="4" max="5" width="17.6640625" style="61" customWidth="1"/>
    <col min="6" max="6" width="14.6640625" style="8" customWidth="1"/>
    <col min="7" max="16384" width="11.44140625" style="8"/>
  </cols>
  <sheetData>
    <row r="1" spans="1:6" s="89" customFormat="1">
      <c r="A1" s="3" t="s">
        <v>43</v>
      </c>
      <c r="B1" s="3"/>
      <c r="C1" s="247"/>
      <c r="D1" s="241"/>
      <c r="E1" s="4"/>
      <c r="F1" s="5"/>
    </row>
    <row r="2" spans="1:6" s="89" customFormat="1">
      <c r="A2" s="3" t="s">
        <v>139</v>
      </c>
      <c r="B2" s="3"/>
      <c r="C2" s="247"/>
      <c r="D2" s="241"/>
      <c r="E2" s="4"/>
    </row>
    <row r="3" spans="1:6" s="89" customFormat="1">
      <c r="C3" s="7"/>
      <c r="D3" s="241"/>
      <c r="E3" s="4"/>
    </row>
    <row r="4" spans="1:6" s="89" customFormat="1">
      <c r="C4" s="7"/>
      <c r="D4" s="241"/>
      <c r="E4" s="4"/>
    </row>
    <row r="5" spans="1:6" s="89" customFormat="1" ht="11.25" customHeight="1">
      <c r="A5" s="217" t="s">
        <v>252</v>
      </c>
      <c r="B5" s="230"/>
      <c r="C5" s="7"/>
      <c r="D5" s="247"/>
      <c r="E5" s="190" t="s">
        <v>245</v>
      </c>
    </row>
    <row r="6" spans="1:6" s="89" customFormat="1">
      <c r="A6" s="249"/>
      <c r="B6" s="249"/>
      <c r="C6" s="248"/>
      <c r="D6" s="3"/>
      <c r="E6" s="247"/>
      <c r="F6" s="3"/>
    </row>
    <row r="7" spans="1:6" ht="15" customHeight="1">
      <c r="A7" s="228" t="s">
        <v>45</v>
      </c>
      <c r="B7" s="227" t="s">
        <v>46</v>
      </c>
      <c r="C7" s="225" t="s">
        <v>244</v>
      </c>
      <c r="D7" s="226" t="s">
        <v>243</v>
      </c>
      <c r="E7" s="225" t="s">
        <v>242</v>
      </c>
    </row>
    <row r="8" spans="1:6" ht="11.25" customHeight="1">
      <c r="A8" s="223"/>
      <c r="B8" s="223"/>
      <c r="C8" s="222"/>
      <c r="D8" s="246"/>
      <c r="E8" s="222"/>
    </row>
    <row r="9" spans="1:6" ht="11.25" customHeight="1">
      <c r="A9" s="223" t="s">
        <v>518</v>
      </c>
      <c r="B9" s="223" t="s">
        <v>519</v>
      </c>
      <c r="C9" s="222">
        <v>5305.63</v>
      </c>
      <c r="D9" s="445" t="s">
        <v>520</v>
      </c>
      <c r="E9" s="222"/>
    </row>
    <row r="10" spans="1:6" ht="11.25" customHeight="1">
      <c r="A10" s="223"/>
      <c r="B10" s="223"/>
      <c r="C10" s="222"/>
      <c r="D10" s="246"/>
      <c r="E10" s="222"/>
    </row>
    <row r="11" spans="1:6">
      <c r="A11" s="245"/>
      <c r="B11" s="245" t="s">
        <v>251</v>
      </c>
      <c r="C11" s="232">
        <f>SUM(C8:C10)</f>
        <v>5305.63</v>
      </c>
      <c r="D11" s="244"/>
      <c r="E11" s="232"/>
    </row>
    <row r="12" spans="1:6">
      <c r="A12" s="243"/>
      <c r="B12" s="243"/>
      <c r="C12" s="242"/>
      <c r="D12" s="243"/>
      <c r="E12" s="242"/>
    </row>
    <row r="13" spans="1:6">
      <c r="A13" s="243"/>
      <c r="B13" s="243"/>
      <c r="C13" s="242"/>
      <c r="D13" s="243"/>
      <c r="E13" s="242"/>
    </row>
    <row r="14" spans="1:6" ht="11.25" customHeight="1">
      <c r="A14" s="217" t="s">
        <v>250</v>
      </c>
      <c r="B14" s="230"/>
      <c r="C14" s="229"/>
      <c r="D14" s="190" t="s">
        <v>245</v>
      </c>
    </row>
    <row r="15" spans="1:6">
      <c r="A15" s="89"/>
      <c r="B15" s="89"/>
      <c r="C15" s="7"/>
      <c r="D15" s="241"/>
      <c r="E15" s="4"/>
      <c r="F15" s="89"/>
    </row>
    <row r="16" spans="1:6" ht="15" customHeight="1">
      <c r="A16" s="228" t="s">
        <v>45</v>
      </c>
      <c r="B16" s="227" t="s">
        <v>46</v>
      </c>
      <c r="C16" s="225" t="s">
        <v>244</v>
      </c>
      <c r="D16" s="226" t="s">
        <v>243</v>
      </c>
      <c r="E16" s="240"/>
    </row>
    <row r="17" spans="1:5" ht="11.25" customHeight="1">
      <c r="A17" s="238"/>
      <c r="B17" s="237"/>
      <c r="C17" s="236"/>
      <c r="D17" s="222"/>
      <c r="E17" s="10"/>
    </row>
    <row r="18" spans="1:5" ht="11.25" customHeight="1">
      <c r="A18" s="238"/>
      <c r="B18" s="237"/>
      <c r="C18" s="236"/>
      <c r="D18" s="222"/>
      <c r="E18" s="10"/>
    </row>
    <row r="19" spans="1:5" ht="11.25" customHeight="1">
      <c r="A19" s="238"/>
      <c r="B19" s="237"/>
      <c r="C19" s="236"/>
      <c r="D19" s="222"/>
      <c r="E19" s="10"/>
    </row>
    <row r="20" spans="1:5" ht="11.25" customHeight="1">
      <c r="A20" s="238"/>
      <c r="B20" s="237"/>
      <c r="C20" s="236"/>
      <c r="D20" s="222"/>
      <c r="E20" s="10"/>
    </row>
    <row r="21" spans="1:5" ht="11.25" customHeight="1">
      <c r="A21" s="238"/>
      <c r="B21" s="237"/>
      <c r="C21" s="236"/>
      <c r="D21" s="222"/>
      <c r="E21" s="10"/>
    </row>
    <row r="22" spans="1:5" ht="11.25" customHeight="1">
      <c r="A22" s="238"/>
      <c r="B22" s="237"/>
      <c r="C22" s="236"/>
      <c r="D22" s="222"/>
      <c r="E22" s="10"/>
    </row>
    <row r="23" spans="1:5" ht="11.25" customHeight="1">
      <c r="A23" s="238"/>
      <c r="B23" s="237"/>
      <c r="C23" s="236"/>
      <c r="D23" s="222"/>
      <c r="E23" s="10"/>
    </row>
    <row r="24" spans="1:5" ht="11.25" customHeight="1">
      <c r="A24" s="238"/>
      <c r="B24" s="237"/>
      <c r="C24" s="236"/>
      <c r="D24" s="222"/>
      <c r="E24" s="10"/>
    </row>
    <row r="25" spans="1:5" ht="11.25" customHeight="1">
      <c r="A25" s="238"/>
      <c r="B25" s="237"/>
      <c r="C25" s="236"/>
      <c r="D25" s="222"/>
      <c r="E25" s="10"/>
    </row>
    <row r="26" spans="1:5" ht="11.25" customHeight="1">
      <c r="A26" s="238"/>
      <c r="B26" s="237"/>
      <c r="C26" s="236"/>
      <c r="D26" s="222"/>
      <c r="E26" s="10"/>
    </row>
    <row r="27" spans="1:5" ht="11.25" customHeight="1">
      <c r="A27" s="238"/>
      <c r="B27" s="237"/>
      <c r="C27" s="236"/>
      <c r="D27" s="222"/>
      <c r="E27" s="10"/>
    </row>
    <row r="28" spans="1:5" ht="11.25" customHeight="1">
      <c r="A28" s="238"/>
      <c r="B28" s="237"/>
      <c r="C28" s="236"/>
      <c r="D28" s="222"/>
      <c r="E28" s="10"/>
    </row>
    <row r="29" spans="1:5" ht="11.25" customHeight="1">
      <c r="A29" s="238"/>
      <c r="B29" s="237"/>
      <c r="C29" s="236"/>
      <c r="D29" s="222"/>
      <c r="E29" s="10"/>
    </row>
    <row r="30" spans="1:5" ht="11.25" customHeight="1">
      <c r="A30" s="238"/>
      <c r="B30" s="237"/>
      <c r="C30" s="236"/>
      <c r="D30" s="222"/>
      <c r="E30" s="10"/>
    </row>
    <row r="31" spans="1:5" ht="11.25" customHeight="1">
      <c r="A31" s="238"/>
      <c r="B31" s="237"/>
      <c r="C31" s="236"/>
      <c r="D31" s="222"/>
      <c r="E31" s="10"/>
    </row>
    <row r="32" spans="1:5" ht="11.25" customHeight="1">
      <c r="A32" s="238"/>
      <c r="B32" s="237"/>
      <c r="C32" s="236"/>
      <c r="D32" s="222"/>
      <c r="E32" s="10"/>
    </row>
    <row r="33" spans="1:6" ht="11.25" customHeight="1">
      <c r="A33" s="238"/>
      <c r="B33" s="237"/>
      <c r="C33" s="236"/>
      <c r="D33" s="222"/>
      <c r="E33" s="10"/>
    </row>
    <row r="34" spans="1:6" ht="11.25" customHeight="1">
      <c r="A34" s="238"/>
      <c r="B34" s="237"/>
      <c r="C34" s="236"/>
      <c r="D34" s="222"/>
      <c r="E34" s="10"/>
    </row>
    <row r="35" spans="1:6" ht="11.25" customHeight="1">
      <c r="A35" s="238"/>
      <c r="B35" s="237"/>
      <c r="C35" s="236"/>
      <c r="D35" s="222"/>
      <c r="E35" s="10"/>
    </row>
    <row r="36" spans="1:6" ht="11.25" customHeight="1">
      <c r="A36" s="238"/>
      <c r="B36" s="237"/>
      <c r="C36" s="236"/>
      <c r="D36" s="222"/>
      <c r="E36" s="10"/>
    </row>
    <row r="37" spans="1:6" ht="11.25" customHeight="1">
      <c r="A37" s="238"/>
      <c r="B37" s="237"/>
      <c r="C37" s="236"/>
      <c r="D37" s="222"/>
      <c r="E37" s="10"/>
    </row>
    <row r="38" spans="1:6" ht="11.25" customHeight="1">
      <c r="A38" s="238"/>
      <c r="B38" s="237"/>
      <c r="C38" s="236"/>
      <c r="D38" s="222"/>
      <c r="E38" s="10"/>
    </row>
    <row r="39" spans="1:6" ht="11.25" customHeight="1">
      <c r="A39" s="238"/>
      <c r="B39" s="237"/>
      <c r="C39" s="236"/>
      <c r="D39" s="222"/>
      <c r="E39" s="10"/>
    </row>
    <row r="40" spans="1:6" ht="11.25" customHeight="1">
      <c r="A40" s="238"/>
      <c r="B40" s="237"/>
      <c r="C40" s="236"/>
      <c r="D40" s="222"/>
      <c r="E40" s="10"/>
    </row>
    <row r="41" spans="1:6" ht="11.25" customHeight="1">
      <c r="A41" s="238"/>
      <c r="B41" s="237"/>
      <c r="C41" s="236"/>
      <c r="D41" s="222"/>
      <c r="E41" s="10"/>
    </row>
    <row r="42" spans="1:6">
      <c r="A42" s="235"/>
      <c r="B42" s="235" t="s">
        <v>249</v>
      </c>
      <c r="C42" s="234">
        <f>SUM(C17:C41)</f>
        <v>0</v>
      </c>
      <c r="D42" s="239"/>
      <c r="E42" s="11"/>
    </row>
    <row r="43" spans="1:6">
      <c r="A43" s="60"/>
      <c r="B43" s="60"/>
      <c r="C43" s="231"/>
      <c r="D43" s="60"/>
      <c r="E43" s="231"/>
      <c r="F43" s="89"/>
    </row>
    <row r="44" spans="1:6">
      <c r="A44" s="60"/>
      <c r="B44" s="60"/>
      <c r="C44" s="231"/>
      <c r="D44" s="60"/>
      <c r="E44" s="231"/>
      <c r="F44" s="89"/>
    </row>
    <row r="45" spans="1:6" ht="11.25" customHeight="1">
      <c r="A45" s="217" t="s">
        <v>248</v>
      </c>
      <c r="B45" s="230"/>
      <c r="C45" s="229"/>
      <c r="D45" s="89"/>
      <c r="E45" s="190" t="s">
        <v>245</v>
      </c>
    </row>
    <row r="46" spans="1:6">
      <c r="A46" s="89"/>
      <c r="B46" s="89"/>
      <c r="C46" s="7"/>
      <c r="D46" s="89"/>
      <c r="E46" s="7"/>
      <c r="F46" s="89"/>
    </row>
    <row r="47" spans="1:6" ht="15" customHeight="1">
      <c r="A47" s="228" t="s">
        <v>45</v>
      </c>
      <c r="B47" s="227" t="s">
        <v>46</v>
      </c>
      <c r="C47" s="225" t="s">
        <v>244</v>
      </c>
      <c r="D47" s="226" t="s">
        <v>243</v>
      </c>
      <c r="E47" s="225" t="s">
        <v>242</v>
      </c>
      <c r="F47" s="224"/>
    </row>
    <row r="48" spans="1:6">
      <c r="A48" s="238"/>
      <c r="B48" s="237"/>
      <c r="C48" s="236"/>
      <c r="D48" s="236"/>
      <c r="E48" s="222"/>
      <c r="F48" s="10"/>
    </row>
    <row r="49" spans="1:6">
      <c r="A49" s="238"/>
      <c r="B49" s="237"/>
      <c r="C49" s="236"/>
      <c r="D49" s="236"/>
      <c r="E49" s="222"/>
      <c r="F49" s="10"/>
    </row>
    <row r="50" spans="1:6">
      <c r="A50" s="238"/>
      <c r="B50" s="237"/>
      <c r="C50" s="236"/>
      <c r="D50" s="236"/>
      <c r="E50" s="222"/>
      <c r="F50" s="10"/>
    </row>
    <row r="51" spans="1:6">
      <c r="A51" s="238"/>
      <c r="B51" s="237"/>
      <c r="C51" s="236"/>
      <c r="D51" s="236"/>
      <c r="E51" s="222"/>
      <c r="F51" s="10"/>
    </row>
    <row r="52" spans="1:6">
      <c r="A52" s="238"/>
      <c r="B52" s="237"/>
      <c r="C52" s="236"/>
      <c r="D52" s="236"/>
      <c r="E52" s="222"/>
      <c r="F52" s="10"/>
    </row>
    <row r="53" spans="1:6">
      <c r="A53" s="238"/>
      <c r="B53" s="237"/>
      <c r="C53" s="236"/>
      <c r="D53" s="236"/>
      <c r="E53" s="222"/>
      <c r="F53" s="10"/>
    </row>
    <row r="54" spans="1:6">
      <c r="A54" s="238"/>
      <c r="B54" s="237"/>
      <c r="C54" s="236"/>
      <c r="D54" s="236"/>
      <c r="E54" s="222"/>
      <c r="F54" s="10"/>
    </row>
    <row r="55" spans="1:6">
      <c r="A55" s="235"/>
      <c r="B55" s="235" t="s">
        <v>247</v>
      </c>
      <c r="C55" s="234">
        <f>SUM(C48:C54)</f>
        <v>0</v>
      </c>
      <c r="D55" s="233"/>
      <c r="E55" s="232"/>
      <c r="F55" s="11"/>
    </row>
    <row r="56" spans="1:6">
      <c r="A56" s="60"/>
      <c r="B56" s="60"/>
      <c r="C56" s="231"/>
      <c r="D56" s="60"/>
      <c r="E56" s="231"/>
      <c r="F56" s="89"/>
    </row>
    <row r="57" spans="1:6">
      <c r="A57" s="60"/>
      <c r="B57" s="60"/>
      <c r="C57" s="231"/>
      <c r="D57" s="60"/>
      <c r="E57" s="231"/>
      <c r="F57" s="89"/>
    </row>
    <row r="58" spans="1:6" ht="11.25" customHeight="1">
      <c r="A58" s="217" t="s">
        <v>246</v>
      </c>
      <c r="B58" s="230"/>
      <c r="C58" s="229"/>
      <c r="D58" s="89"/>
      <c r="E58" s="190" t="s">
        <v>245</v>
      </c>
    </row>
    <row r="59" spans="1:6">
      <c r="A59" s="89"/>
      <c r="B59" s="89"/>
      <c r="C59" s="7"/>
      <c r="D59" s="89"/>
      <c r="E59" s="7"/>
      <c r="F59" s="89"/>
    </row>
    <row r="60" spans="1:6" ht="15" customHeight="1">
      <c r="A60" s="228" t="s">
        <v>45</v>
      </c>
      <c r="B60" s="227" t="s">
        <v>46</v>
      </c>
      <c r="C60" s="225" t="s">
        <v>244</v>
      </c>
      <c r="D60" s="226" t="s">
        <v>243</v>
      </c>
      <c r="E60" s="225" t="s">
        <v>242</v>
      </c>
      <c r="F60" s="224"/>
    </row>
    <row r="61" spans="1:6">
      <c r="A61" s="223"/>
      <c r="B61" s="223"/>
      <c r="C61" s="222"/>
      <c r="D61" s="222"/>
      <c r="E61" s="222"/>
      <c r="F61" s="10"/>
    </row>
    <row r="62" spans="1:6">
      <c r="A62" s="223"/>
      <c r="B62" s="223"/>
      <c r="C62" s="222"/>
      <c r="D62" s="222"/>
      <c r="E62" s="222"/>
      <c r="F62" s="10"/>
    </row>
    <row r="63" spans="1:6">
      <c r="A63" s="223"/>
      <c r="B63" s="223"/>
      <c r="C63" s="222"/>
      <c r="D63" s="222"/>
      <c r="E63" s="222"/>
      <c r="F63" s="10"/>
    </row>
    <row r="64" spans="1:6">
      <c r="A64" s="223"/>
      <c r="B64" s="223"/>
      <c r="C64" s="222"/>
      <c r="D64" s="222"/>
      <c r="E64" s="222"/>
      <c r="F64" s="10"/>
    </row>
    <row r="65" spans="1:6">
      <c r="A65" s="223"/>
      <c r="B65" s="223"/>
      <c r="C65" s="222"/>
      <c r="D65" s="222"/>
      <c r="E65" s="222"/>
      <c r="F65" s="10"/>
    </row>
    <row r="66" spans="1:6">
      <c r="A66" s="223"/>
      <c r="B66" s="223"/>
      <c r="C66" s="222"/>
      <c r="D66" s="222"/>
      <c r="E66" s="222"/>
      <c r="F66" s="10"/>
    </row>
    <row r="67" spans="1:6">
      <c r="A67" s="223"/>
      <c r="B67" s="223"/>
      <c r="C67" s="222"/>
      <c r="D67" s="222"/>
      <c r="E67" s="222"/>
      <c r="F67" s="10"/>
    </row>
    <row r="68" spans="1:6">
      <c r="A68" s="221"/>
      <c r="B68" s="221" t="s">
        <v>241</v>
      </c>
      <c r="C68" s="220">
        <f>SUM(C61:C67)</f>
        <v>0</v>
      </c>
      <c r="D68" s="219"/>
      <c r="E68" s="218"/>
      <c r="F68" s="11"/>
    </row>
  </sheetData>
  <dataValidations count="5">
    <dataValidation allowBlank="1" showInputMessage="1" showErrorMessage="1" prompt="Saldo final de la Información Financiera Trimestral que se presenta (trimestral: 1er, 2do, 3ro. o 4to.)." sqref="C7 C16 C47 C60"/>
    <dataValidation allowBlank="1" showInputMessage="1" showErrorMessage="1" prompt="Corresponde al número de la cuenta de acuerdo al Plan de Cuentas emitido por el CONAC (DOF 23/12/2015)." sqref="A7 A16 A47 A60"/>
    <dataValidation allowBlank="1" showInputMessage="1" showErrorMessage="1" prompt="Corresponde al nombre o descripción de la cuenta de acuerdo al Plan de Cuentas emitido por el CONAC." sqref="B7 B16 B47 B60"/>
    <dataValidation allowBlank="1" showInputMessage="1" showErrorMessage="1" prompt="Especificar el tipo de instrumento de inversión: Bondes, Petrobonos, Cetes, Mesa de dinero, etc." sqref="D7 D16 D47 D60"/>
    <dataValidation allowBlank="1" showInputMessage="1" showErrorMessage="1" prompt="En los casos en que la inversión se localice en dos o mas tipos de instrumentos, se detallará cada una de ellas y el importe invertido." sqref="E7 E47 E6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ColWidth="11.44140625" defaultRowHeight="10.199999999999999"/>
  <cols>
    <col min="1" max="1" width="20.6640625" style="18" customWidth="1"/>
    <col min="2" max="7" width="11.44140625" style="18"/>
    <col min="8" max="8" width="17.6640625" style="18" customWidth="1"/>
    <col min="9" max="16384" width="11.44140625" style="18"/>
  </cols>
  <sheetData>
    <row r="1" spans="1:17">
      <c r="A1" s="3" t="s">
        <v>43</v>
      </c>
      <c r="B1" s="3"/>
      <c r="C1" s="3"/>
      <c r="D1" s="3"/>
      <c r="E1" s="3"/>
      <c r="F1" s="3"/>
      <c r="G1" s="3"/>
      <c r="H1" s="5"/>
    </row>
    <row r="2" spans="1:17">
      <c r="A2" s="3" t="s">
        <v>139</v>
      </c>
      <c r="B2" s="3"/>
      <c r="C2" s="3"/>
      <c r="D2" s="3"/>
      <c r="E2" s="3"/>
      <c r="F2" s="3"/>
      <c r="G2" s="3"/>
      <c r="H2" s="6"/>
    </row>
    <row r="3" spans="1:17">
      <c r="A3" s="3"/>
      <c r="B3" s="3"/>
      <c r="C3" s="3"/>
      <c r="D3" s="3"/>
      <c r="E3" s="3"/>
      <c r="F3" s="3"/>
      <c r="G3" s="3"/>
      <c r="H3" s="6"/>
    </row>
    <row r="4" spans="1:17" ht="11.25" customHeight="1">
      <c r="A4" s="6"/>
      <c r="B4" s="6"/>
      <c r="C4" s="6"/>
      <c r="D4" s="6"/>
      <c r="E4" s="6"/>
      <c r="F4" s="6"/>
      <c r="G4" s="3"/>
      <c r="H4" s="87"/>
    </row>
    <row r="5" spans="1:17" ht="11.25" customHeight="1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>
      <c r="J6" s="492"/>
      <c r="K6" s="492"/>
      <c r="L6" s="492"/>
      <c r="M6" s="492"/>
      <c r="N6" s="492"/>
      <c r="O6" s="492"/>
      <c r="P6" s="492"/>
      <c r="Q6" s="492"/>
    </row>
    <row r="7" spans="1:17">
      <c r="A7" s="3" t="s">
        <v>52</v>
      </c>
    </row>
    <row r="8" spans="1:17" ht="52.5" customHeight="1">
      <c r="A8" s="493" t="s">
        <v>53</v>
      </c>
      <c r="B8" s="493"/>
      <c r="C8" s="493"/>
      <c r="D8" s="493"/>
      <c r="E8" s="493"/>
      <c r="F8" s="493"/>
      <c r="G8" s="493"/>
      <c r="H8" s="493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zoomScaleNormal="100" zoomScaleSheetLayoutView="100" workbookViewId="0">
      <selection activeCell="A5" sqref="A5"/>
    </sheetView>
  </sheetViews>
  <sheetFormatPr baseColWidth="10" defaultColWidth="11.44140625" defaultRowHeight="10.199999999999999"/>
  <cols>
    <col min="1" max="1" width="20.6640625" style="89" customWidth="1"/>
    <col min="2" max="2" width="50.6640625" style="89" customWidth="1"/>
    <col min="3" max="3" width="17.6640625" style="7" customWidth="1"/>
    <col min="4" max="4" width="17.6640625" style="89" customWidth="1"/>
    <col min="5" max="16384" width="11.44140625" style="89"/>
  </cols>
  <sheetData>
    <row r="1" spans="1:4">
      <c r="A1" s="21" t="s">
        <v>43</v>
      </c>
      <c r="B1" s="21"/>
      <c r="C1" s="4"/>
      <c r="D1" s="5"/>
    </row>
    <row r="2" spans="1:4">
      <c r="A2" s="21" t="s">
        <v>139</v>
      </c>
      <c r="B2" s="21"/>
      <c r="C2" s="4"/>
    </row>
    <row r="3" spans="1:4">
      <c r="A3" s="12"/>
      <c r="B3" s="12"/>
      <c r="C3" s="22"/>
      <c r="D3" s="12"/>
    </row>
    <row r="4" spans="1:4">
      <c r="A4" s="12"/>
      <c r="B4" s="12"/>
      <c r="C4" s="22"/>
      <c r="D4" s="12"/>
    </row>
    <row r="5" spans="1:4" s="256" customFormat="1" ht="11.25" customHeight="1">
      <c r="A5" s="305" t="s">
        <v>334</v>
      </c>
      <c r="B5" s="315"/>
      <c r="C5" s="314"/>
      <c r="D5" s="313" t="s">
        <v>331</v>
      </c>
    </row>
    <row r="6" spans="1:4">
      <c r="A6" s="311"/>
      <c r="B6" s="311"/>
      <c r="C6" s="312"/>
      <c r="D6" s="311"/>
    </row>
    <row r="7" spans="1:4" ht="15" customHeight="1">
      <c r="A7" s="228" t="s">
        <v>45</v>
      </c>
      <c r="B7" s="227" t="s">
        <v>46</v>
      </c>
      <c r="C7" s="225" t="s">
        <v>244</v>
      </c>
      <c r="D7" s="310" t="s">
        <v>263</v>
      </c>
    </row>
    <row r="8" spans="1:4">
      <c r="A8" s="284"/>
      <c r="B8" s="284"/>
      <c r="C8" s="231"/>
      <c r="D8" s="309"/>
    </row>
    <row r="9" spans="1:4">
      <c r="A9" s="284"/>
      <c r="B9" s="284"/>
      <c r="C9" s="308"/>
      <c r="D9" s="309"/>
    </row>
    <row r="10" spans="1:4">
      <c r="A10" s="284"/>
      <c r="B10" s="284"/>
      <c r="C10" s="308"/>
      <c r="D10" s="307"/>
    </row>
    <row r="11" spans="1:4">
      <c r="A11" s="251"/>
      <c r="B11" s="251" t="s">
        <v>333</v>
      </c>
      <c r="C11" s="233">
        <f>SUM(C8:C10)</f>
        <v>0</v>
      </c>
      <c r="D11" s="306"/>
    </row>
    <row r="14" spans="1:4" ht="11.25" customHeight="1">
      <c r="A14" s="305" t="s">
        <v>332</v>
      </c>
      <c r="B14" s="315"/>
      <c r="C14" s="314"/>
      <c r="D14" s="313" t="s">
        <v>331</v>
      </c>
    </row>
    <row r="15" spans="1:4">
      <c r="A15" s="311"/>
      <c r="B15" s="311"/>
      <c r="C15" s="312"/>
      <c r="D15" s="311"/>
    </row>
    <row r="16" spans="1:4" ht="15" customHeight="1">
      <c r="A16" s="228" t="s">
        <v>45</v>
      </c>
      <c r="B16" s="227" t="s">
        <v>46</v>
      </c>
      <c r="C16" s="225" t="s">
        <v>244</v>
      </c>
      <c r="D16" s="310" t="s">
        <v>263</v>
      </c>
    </row>
    <row r="17" spans="1:4">
      <c r="A17" s="284"/>
      <c r="B17" s="284"/>
      <c r="C17" s="231"/>
      <c r="D17" s="309"/>
    </row>
    <row r="18" spans="1:4">
      <c r="A18" s="284"/>
      <c r="B18" s="284"/>
      <c r="C18" s="308"/>
      <c r="D18" s="309"/>
    </row>
    <row r="19" spans="1:4">
      <c r="A19" s="284"/>
      <c r="B19" s="284"/>
      <c r="C19" s="308"/>
      <c r="D19" s="307"/>
    </row>
    <row r="20" spans="1:4">
      <c r="A20" s="251"/>
      <c r="B20" s="251" t="s">
        <v>330</v>
      </c>
      <c r="C20" s="233">
        <f>SUM(C17:C19)</f>
        <v>0</v>
      </c>
      <c r="D20" s="306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1.44140625" defaultRowHeight="10.199999999999999"/>
  <cols>
    <col min="1" max="1" width="20.6640625" style="6" customWidth="1"/>
    <col min="2" max="2" width="50.6640625" style="6" customWidth="1"/>
    <col min="3" max="3" width="17.6640625" style="7" customWidth="1"/>
    <col min="4" max="4" width="17.6640625" style="6" customWidth="1"/>
    <col min="5" max="16384" width="11.44140625" style="6"/>
  </cols>
  <sheetData>
    <row r="2" spans="1:4" ht="15" customHeight="1">
      <c r="A2" s="482" t="s">
        <v>143</v>
      </c>
      <c r="B2" s="483"/>
      <c r="C2" s="88"/>
      <c r="D2" s="88"/>
    </row>
    <row r="3" spans="1:4" ht="10.8" thickBot="1">
      <c r="A3" s="88"/>
      <c r="B3" s="88"/>
      <c r="C3" s="88"/>
      <c r="D3" s="88"/>
    </row>
    <row r="4" spans="1:4" ht="14.1" customHeight="1">
      <c r="A4" s="137" t="s">
        <v>234</v>
      </c>
      <c r="B4" s="94"/>
      <c r="C4" s="94"/>
      <c r="D4" s="95"/>
    </row>
    <row r="5" spans="1:4" ht="14.1" customHeight="1">
      <c r="A5" s="139" t="s">
        <v>144</v>
      </c>
      <c r="B5" s="12"/>
      <c r="C5" s="12"/>
      <c r="D5" s="96"/>
    </row>
    <row r="6" spans="1:4" ht="14.1" customHeight="1">
      <c r="A6" s="139" t="s">
        <v>173</v>
      </c>
      <c r="B6" s="105"/>
      <c r="C6" s="105"/>
      <c r="D6" s="106"/>
    </row>
    <row r="7" spans="1:4" ht="14.1" customHeight="1" thickBot="1">
      <c r="A7" s="144" t="s">
        <v>174</v>
      </c>
      <c r="B7" s="97"/>
      <c r="C7" s="97"/>
      <c r="D7" s="98"/>
    </row>
    <row r="8" spans="1:4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H180"/>
  <sheetViews>
    <sheetView zoomScaleNormal="100" zoomScaleSheetLayoutView="100" workbookViewId="0">
      <selection activeCell="A26" sqref="A26"/>
    </sheetView>
  </sheetViews>
  <sheetFormatPr baseColWidth="10" defaultColWidth="13.6640625" defaultRowHeight="10.199999999999999"/>
  <cols>
    <col min="1" max="1" width="20.6640625" style="89" customWidth="1"/>
    <col min="2" max="2" width="50.6640625" style="89" customWidth="1"/>
    <col min="3" max="7" width="17.6640625" style="7" customWidth="1"/>
    <col min="8" max="8" width="17.6640625" style="89" customWidth="1"/>
    <col min="9" max="16384" width="13.6640625" style="89"/>
  </cols>
  <sheetData>
    <row r="1" spans="1:8" ht="11.25" customHeight="1">
      <c r="A1" s="3" t="s">
        <v>43</v>
      </c>
      <c r="B1" s="3"/>
      <c r="C1" s="247"/>
      <c r="D1" s="247"/>
      <c r="E1" s="247"/>
      <c r="F1" s="247"/>
      <c r="G1" s="247"/>
      <c r="H1" s="5"/>
    </row>
    <row r="2" spans="1:8">
      <c r="A2" s="3" t="s">
        <v>139</v>
      </c>
      <c r="B2" s="3"/>
      <c r="C2" s="247"/>
      <c r="D2" s="247"/>
      <c r="E2" s="247"/>
      <c r="F2" s="247"/>
      <c r="G2" s="247"/>
      <c r="H2" s="7"/>
    </row>
    <row r="3" spans="1:8">
      <c r="H3" s="7"/>
    </row>
    <row r="4" spans="1:8">
      <c r="H4" s="7"/>
    </row>
    <row r="5" spans="1:8" ht="11.25" customHeight="1">
      <c r="A5" s="217" t="s">
        <v>339</v>
      </c>
      <c r="B5" s="190"/>
      <c r="C5" s="23"/>
      <c r="D5" s="23"/>
      <c r="E5" s="23"/>
      <c r="F5" s="23"/>
      <c r="G5" s="23"/>
      <c r="H5" s="319" t="s">
        <v>336</v>
      </c>
    </row>
    <row r="6" spans="1:8">
      <c r="A6" s="285"/>
    </row>
    <row r="7" spans="1:8" ht="15" customHeight="1">
      <c r="A7" s="228" t="s">
        <v>45</v>
      </c>
      <c r="B7" s="227" t="s">
        <v>46</v>
      </c>
      <c r="C7" s="225" t="s">
        <v>244</v>
      </c>
      <c r="D7" s="264" t="s">
        <v>267</v>
      </c>
      <c r="E7" s="264" t="s">
        <v>266</v>
      </c>
      <c r="F7" s="264" t="s">
        <v>265</v>
      </c>
      <c r="G7" s="263" t="s">
        <v>264</v>
      </c>
      <c r="H7" s="227" t="s">
        <v>263</v>
      </c>
    </row>
    <row r="8" spans="1:8">
      <c r="A8" s="223"/>
      <c r="B8" s="223"/>
      <c r="C8" s="222"/>
      <c r="D8" s="222"/>
      <c r="E8" s="222"/>
      <c r="F8" s="222"/>
      <c r="G8" s="222"/>
      <c r="H8" s="318"/>
    </row>
    <row r="9" spans="1:8">
      <c r="A9" s="223" t="s">
        <v>801</v>
      </c>
      <c r="B9" s="223" t="s">
        <v>802</v>
      </c>
      <c r="C9" s="222">
        <v>8630.4</v>
      </c>
      <c r="D9" s="222">
        <v>8630.4</v>
      </c>
      <c r="E9" s="222"/>
      <c r="F9" s="222"/>
      <c r="G9" s="222"/>
      <c r="H9" s="318" t="s">
        <v>1077</v>
      </c>
    </row>
    <row r="10" spans="1:8">
      <c r="A10" s="223" t="s">
        <v>803</v>
      </c>
      <c r="B10" s="223" t="s">
        <v>804</v>
      </c>
      <c r="C10" s="222">
        <v>259482.32</v>
      </c>
      <c r="D10" s="222">
        <v>259482.32</v>
      </c>
      <c r="E10" s="222"/>
      <c r="F10" s="222"/>
      <c r="G10" s="222"/>
      <c r="H10" s="318" t="s">
        <v>1077</v>
      </c>
    </row>
    <row r="11" spans="1:8">
      <c r="A11" s="223" t="s">
        <v>805</v>
      </c>
      <c r="B11" s="223" t="s">
        <v>806</v>
      </c>
      <c r="C11" s="222">
        <v>1808</v>
      </c>
      <c r="D11" s="222">
        <v>1808</v>
      </c>
      <c r="E11" s="222"/>
      <c r="F11" s="222"/>
      <c r="G11" s="222"/>
      <c r="H11" s="318" t="s">
        <v>1077</v>
      </c>
    </row>
    <row r="12" spans="1:8">
      <c r="A12" s="223" t="s">
        <v>807</v>
      </c>
      <c r="B12" s="223" t="s">
        <v>808</v>
      </c>
      <c r="C12" s="222">
        <v>95059.65</v>
      </c>
      <c r="D12" s="222">
        <v>95059.65</v>
      </c>
      <c r="E12" s="222"/>
      <c r="F12" s="222"/>
      <c r="G12" s="222"/>
      <c r="H12" s="318" t="s">
        <v>1077</v>
      </c>
    </row>
    <row r="13" spans="1:8">
      <c r="A13" s="223" t="s">
        <v>809</v>
      </c>
      <c r="B13" s="223" t="s">
        <v>810</v>
      </c>
      <c r="C13" s="222">
        <v>348556</v>
      </c>
      <c r="D13" s="222">
        <v>348556</v>
      </c>
      <c r="E13" s="222"/>
      <c r="F13" s="222"/>
      <c r="G13" s="222"/>
      <c r="H13" s="318" t="s">
        <v>1077</v>
      </c>
    </row>
    <row r="14" spans="1:8">
      <c r="A14" s="223" t="s">
        <v>811</v>
      </c>
      <c r="B14" s="223" t="s">
        <v>690</v>
      </c>
      <c r="C14" s="222">
        <v>10818</v>
      </c>
      <c r="D14" s="222">
        <v>10818</v>
      </c>
      <c r="E14" s="222"/>
      <c r="F14" s="222"/>
      <c r="G14" s="222"/>
      <c r="H14" s="318" t="s">
        <v>1077</v>
      </c>
    </row>
    <row r="15" spans="1:8">
      <c r="A15" s="223" t="s">
        <v>812</v>
      </c>
      <c r="B15" s="223" t="s">
        <v>813</v>
      </c>
      <c r="C15" s="222">
        <v>1303.58</v>
      </c>
      <c r="D15" s="222">
        <v>1303.58</v>
      </c>
      <c r="E15" s="222"/>
      <c r="F15" s="222"/>
      <c r="G15" s="222"/>
      <c r="H15" s="318" t="s">
        <v>1077</v>
      </c>
    </row>
    <row r="16" spans="1:8">
      <c r="A16" s="223" t="s">
        <v>814</v>
      </c>
      <c r="B16" s="223" t="s">
        <v>815</v>
      </c>
      <c r="C16" s="222">
        <v>52585</v>
      </c>
      <c r="D16" s="222">
        <v>52585</v>
      </c>
      <c r="E16" s="222"/>
      <c r="F16" s="222"/>
      <c r="G16" s="222"/>
      <c r="H16" s="318" t="s">
        <v>1077</v>
      </c>
    </row>
    <row r="17" spans="1:8">
      <c r="A17" s="223" t="s">
        <v>816</v>
      </c>
      <c r="B17" s="223" t="s">
        <v>704</v>
      </c>
      <c r="C17" s="222">
        <v>582.92999999999995</v>
      </c>
      <c r="D17" s="222">
        <v>582.92999999999995</v>
      </c>
      <c r="E17" s="222"/>
      <c r="F17" s="222"/>
      <c r="G17" s="222"/>
      <c r="H17" s="318" t="s">
        <v>1077</v>
      </c>
    </row>
    <row r="18" spans="1:8">
      <c r="A18" s="223" t="s">
        <v>817</v>
      </c>
      <c r="B18" s="223" t="s">
        <v>818</v>
      </c>
      <c r="C18" s="222">
        <v>1248.02</v>
      </c>
      <c r="D18" s="222">
        <v>1248.02</v>
      </c>
      <c r="E18" s="222"/>
      <c r="F18" s="222"/>
      <c r="G18" s="222"/>
      <c r="H18" s="318" t="s">
        <v>1077</v>
      </c>
    </row>
    <row r="19" spans="1:8">
      <c r="A19" s="223" t="s">
        <v>819</v>
      </c>
      <c r="B19" s="223" t="s">
        <v>820</v>
      </c>
      <c r="C19" s="222">
        <v>4063.7</v>
      </c>
      <c r="D19" s="222">
        <v>4063.7</v>
      </c>
      <c r="E19" s="222"/>
      <c r="F19" s="222"/>
      <c r="G19" s="222"/>
      <c r="H19" s="318" t="s">
        <v>1077</v>
      </c>
    </row>
    <row r="20" spans="1:8">
      <c r="A20" s="223" t="s">
        <v>821</v>
      </c>
      <c r="B20" s="223" t="s">
        <v>822</v>
      </c>
      <c r="C20" s="222">
        <v>95154.8</v>
      </c>
      <c r="D20" s="222">
        <v>95154.8</v>
      </c>
      <c r="E20" s="222"/>
      <c r="F20" s="222"/>
      <c r="G20" s="222"/>
      <c r="H20" s="318" t="s">
        <v>1077</v>
      </c>
    </row>
    <row r="21" spans="1:8">
      <c r="A21" s="223" t="s">
        <v>823</v>
      </c>
      <c r="B21" s="223" t="s">
        <v>824</v>
      </c>
      <c r="C21" s="222">
        <v>14500</v>
      </c>
      <c r="D21" s="222">
        <v>14500</v>
      </c>
      <c r="E21" s="222"/>
      <c r="F21" s="222"/>
      <c r="G21" s="222"/>
      <c r="H21" s="318" t="s">
        <v>1077</v>
      </c>
    </row>
    <row r="22" spans="1:8">
      <c r="A22" s="223" t="s">
        <v>825</v>
      </c>
      <c r="B22" s="223" t="s">
        <v>548</v>
      </c>
      <c r="C22" s="222">
        <v>3900</v>
      </c>
      <c r="D22" s="222">
        <v>3900</v>
      </c>
      <c r="E22" s="222"/>
      <c r="F22" s="222"/>
      <c r="G22" s="222"/>
      <c r="H22" s="318" t="s">
        <v>1077</v>
      </c>
    </row>
    <row r="23" spans="1:8">
      <c r="A23" s="223" t="s">
        <v>826</v>
      </c>
      <c r="B23" s="223" t="s">
        <v>827</v>
      </c>
      <c r="C23" s="222">
        <v>21750</v>
      </c>
      <c r="D23" s="222">
        <v>21750</v>
      </c>
      <c r="E23" s="222"/>
      <c r="F23" s="222"/>
      <c r="G23" s="222"/>
      <c r="H23" s="318" t="s">
        <v>1077</v>
      </c>
    </row>
    <row r="24" spans="1:8">
      <c r="A24" s="223" t="s">
        <v>828</v>
      </c>
      <c r="B24" s="223" t="s">
        <v>829</v>
      </c>
      <c r="C24" s="222">
        <v>7077.16</v>
      </c>
      <c r="D24" s="222">
        <v>7077.16</v>
      </c>
      <c r="E24" s="222"/>
      <c r="F24" s="222"/>
      <c r="G24" s="222"/>
      <c r="H24" s="318" t="s">
        <v>1077</v>
      </c>
    </row>
    <row r="25" spans="1:8">
      <c r="A25" s="223" t="s">
        <v>830</v>
      </c>
      <c r="B25" s="223" t="s">
        <v>831</v>
      </c>
      <c r="C25" s="222">
        <v>10208</v>
      </c>
      <c r="D25" s="222">
        <v>10208</v>
      </c>
      <c r="E25" s="222"/>
      <c r="F25" s="222"/>
      <c r="G25" s="222"/>
      <c r="H25" s="318" t="s">
        <v>1077</v>
      </c>
    </row>
    <row r="26" spans="1:8">
      <c r="A26" s="223" t="s">
        <v>832</v>
      </c>
      <c r="B26" s="223" t="s">
        <v>833</v>
      </c>
      <c r="C26" s="222">
        <v>155.97</v>
      </c>
      <c r="D26" s="222">
        <v>155.97</v>
      </c>
      <c r="E26" s="222"/>
      <c r="F26" s="222"/>
      <c r="G26" s="222"/>
      <c r="H26" s="318" t="s">
        <v>1077</v>
      </c>
    </row>
    <row r="27" spans="1:8">
      <c r="A27" s="223" t="s">
        <v>834</v>
      </c>
      <c r="B27" s="223" t="s">
        <v>835</v>
      </c>
      <c r="C27" s="222">
        <v>234498.06</v>
      </c>
      <c r="D27" s="222">
        <v>234498.06</v>
      </c>
      <c r="E27" s="222"/>
      <c r="F27" s="222"/>
      <c r="G27" s="222"/>
      <c r="H27" s="318" t="s">
        <v>1077</v>
      </c>
    </row>
    <row r="28" spans="1:8">
      <c r="A28" s="223" t="s">
        <v>836</v>
      </c>
      <c r="B28" s="223" t="s">
        <v>837</v>
      </c>
      <c r="C28" s="222">
        <v>78583.039999999994</v>
      </c>
      <c r="D28" s="222">
        <v>78583.039999999994</v>
      </c>
      <c r="E28" s="222"/>
      <c r="F28" s="222"/>
      <c r="G28" s="222"/>
      <c r="H28" s="318" t="s">
        <v>1077</v>
      </c>
    </row>
    <row r="29" spans="1:8">
      <c r="A29" s="223" t="s">
        <v>838</v>
      </c>
      <c r="B29" s="223" t="s">
        <v>839</v>
      </c>
      <c r="C29" s="222">
        <v>92713</v>
      </c>
      <c r="D29" s="222">
        <v>92713</v>
      </c>
      <c r="E29" s="222"/>
      <c r="F29" s="222"/>
      <c r="G29" s="222"/>
      <c r="H29" s="318" t="s">
        <v>1077</v>
      </c>
    </row>
    <row r="30" spans="1:8">
      <c r="A30" s="223" t="s">
        <v>840</v>
      </c>
      <c r="B30" s="223" t="s">
        <v>679</v>
      </c>
      <c r="C30" s="222">
        <v>279.57</v>
      </c>
      <c r="D30" s="222">
        <v>279.57</v>
      </c>
      <c r="E30" s="222"/>
      <c r="F30" s="222"/>
      <c r="G30" s="222"/>
      <c r="H30" s="318" t="s">
        <v>1077</v>
      </c>
    </row>
    <row r="31" spans="1:8">
      <c r="A31" s="223" t="s">
        <v>841</v>
      </c>
      <c r="B31" s="223" t="s">
        <v>842</v>
      </c>
      <c r="C31" s="222">
        <v>437.5</v>
      </c>
      <c r="D31" s="222">
        <v>437.5</v>
      </c>
      <c r="E31" s="222"/>
      <c r="F31" s="222"/>
      <c r="G31" s="222"/>
      <c r="H31" s="318" t="s">
        <v>1077</v>
      </c>
    </row>
    <row r="32" spans="1:8">
      <c r="A32" s="223" t="s">
        <v>843</v>
      </c>
      <c r="B32" s="223" t="s">
        <v>844</v>
      </c>
      <c r="C32" s="222">
        <v>2500</v>
      </c>
      <c r="D32" s="222">
        <v>2500</v>
      </c>
      <c r="E32" s="222"/>
      <c r="F32" s="222"/>
      <c r="G32" s="222"/>
      <c r="H32" s="318" t="s">
        <v>1077</v>
      </c>
    </row>
    <row r="33" spans="1:8">
      <c r="A33" s="223" t="s">
        <v>845</v>
      </c>
      <c r="B33" s="223" t="s">
        <v>846</v>
      </c>
      <c r="C33" s="222">
        <v>696</v>
      </c>
      <c r="D33" s="222">
        <v>696</v>
      </c>
      <c r="E33" s="222"/>
      <c r="F33" s="222"/>
      <c r="G33" s="222"/>
      <c r="H33" s="318" t="s">
        <v>1077</v>
      </c>
    </row>
    <row r="34" spans="1:8">
      <c r="A34" s="223" t="s">
        <v>847</v>
      </c>
      <c r="B34" s="223" t="s">
        <v>848</v>
      </c>
      <c r="C34" s="222">
        <v>14473.99</v>
      </c>
      <c r="D34" s="222">
        <v>14473.99</v>
      </c>
      <c r="E34" s="222"/>
      <c r="F34" s="222"/>
      <c r="G34" s="222"/>
      <c r="H34" s="318" t="s">
        <v>1077</v>
      </c>
    </row>
    <row r="35" spans="1:8">
      <c r="A35" s="223" t="s">
        <v>849</v>
      </c>
      <c r="B35" s="223" t="s">
        <v>850</v>
      </c>
      <c r="C35" s="222">
        <v>400</v>
      </c>
      <c r="D35" s="222">
        <v>400</v>
      </c>
      <c r="E35" s="222"/>
      <c r="F35" s="222"/>
      <c r="G35" s="222"/>
      <c r="H35" s="318" t="s">
        <v>1077</v>
      </c>
    </row>
    <row r="36" spans="1:8">
      <c r="A36" s="223" t="s">
        <v>851</v>
      </c>
      <c r="B36" s="223" t="s">
        <v>852</v>
      </c>
      <c r="C36" s="222">
        <v>8033</v>
      </c>
      <c r="D36" s="222">
        <v>8033</v>
      </c>
      <c r="E36" s="222"/>
      <c r="F36" s="222"/>
      <c r="G36" s="222"/>
      <c r="H36" s="318" t="s">
        <v>1077</v>
      </c>
    </row>
    <row r="37" spans="1:8">
      <c r="A37" s="223" t="s">
        <v>853</v>
      </c>
      <c r="B37" s="223" t="s">
        <v>854</v>
      </c>
      <c r="C37" s="222">
        <v>160</v>
      </c>
      <c r="D37" s="222">
        <v>160</v>
      </c>
      <c r="E37" s="222"/>
      <c r="F37" s="222"/>
      <c r="G37" s="222"/>
      <c r="H37" s="318" t="s">
        <v>1077</v>
      </c>
    </row>
    <row r="38" spans="1:8">
      <c r="A38" s="223" t="s">
        <v>855</v>
      </c>
      <c r="B38" s="223" t="s">
        <v>856</v>
      </c>
      <c r="C38" s="222">
        <v>2813.57</v>
      </c>
      <c r="D38" s="222">
        <v>2813.57</v>
      </c>
      <c r="E38" s="222"/>
      <c r="F38" s="222"/>
      <c r="G38" s="222"/>
      <c r="H38" s="318" t="s">
        <v>1077</v>
      </c>
    </row>
    <row r="39" spans="1:8">
      <c r="A39" s="223" t="s">
        <v>857</v>
      </c>
      <c r="B39" s="223" t="s">
        <v>858</v>
      </c>
      <c r="C39" s="222">
        <v>69600</v>
      </c>
      <c r="D39" s="222">
        <v>69600</v>
      </c>
      <c r="E39" s="222"/>
      <c r="F39" s="222"/>
      <c r="G39" s="222"/>
      <c r="H39" s="318" t="s">
        <v>1077</v>
      </c>
    </row>
    <row r="40" spans="1:8">
      <c r="A40" s="223" t="s">
        <v>859</v>
      </c>
      <c r="B40" s="223" t="s">
        <v>860</v>
      </c>
      <c r="C40" s="222">
        <v>745.45</v>
      </c>
      <c r="D40" s="222">
        <v>745.45</v>
      </c>
      <c r="E40" s="222"/>
      <c r="F40" s="222"/>
      <c r="G40" s="222"/>
      <c r="H40" s="318" t="s">
        <v>1077</v>
      </c>
    </row>
    <row r="41" spans="1:8">
      <c r="A41" s="223" t="s">
        <v>861</v>
      </c>
      <c r="B41" s="223" t="s">
        <v>862</v>
      </c>
      <c r="C41" s="222">
        <v>1160</v>
      </c>
      <c r="D41" s="222">
        <v>1160</v>
      </c>
      <c r="E41" s="222"/>
      <c r="F41" s="222"/>
      <c r="G41" s="222"/>
      <c r="H41" s="318" t="s">
        <v>1077</v>
      </c>
    </row>
    <row r="42" spans="1:8">
      <c r="A42" s="223" t="s">
        <v>863</v>
      </c>
      <c r="B42" s="223" t="s">
        <v>864</v>
      </c>
      <c r="C42" s="222">
        <v>9856.2000000000007</v>
      </c>
      <c r="D42" s="222">
        <v>9856.2000000000007</v>
      </c>
      <c r="E42" s="222"/>
      <c r="F42" s="222"/>
      <c r="G42" s="222"/>
      <c r="H42" s="318" t="s">
        <v>1077</v>
      </c>
    </row>
    <row r="43" spans="1:8">
      <c r="A43" s="223" t="s">
        <v>865</v>
      </c>
      <c r="B43" s="223" t="s">
        <v>866</v>
      </c>
      <c r="C43" s="222">
        <v>2714.4</v>
      </c>
      <c r="D43" s="222">
        <v>2714.4</v>
      </c>
      <c r="E43" s="222"/>
      <c r="F43" s="222"/>
      <c r="G43" s="222"/>
      <c r="H43" s="318" t="s">
        <v>1077</v>
      </c>
    </row>
    <row r="44" spans="1:8">
      <c r="A44" s="223" t="s">
        <v>867</v>
      </c>
      <c r="B44" s="223" t="s">
        <v>868</v>
      </c>
      <c r="C44" s="222">
        <v>2320</v>
      </c>
      <c r="D44" s="222">
        <v>2320</v>
      </c>
      <c r="E44" s="222"/>
      <c r="F44" s="222"/>
      <c r="G44" s="222"/>
      <c r="H44" s="318" t="s">
        <v>1077</v>
      </c>
    </row>
    <row r="45" spans="1:8">
      <c r="A45" s="223" t="s">
        <v>869</v>
      </c>
      <c r="B45" s="223" t="s">
        <v>870</v>
      </c>
      <c r="C45" s="222">
        <v>14790</v>
      </c>
      <c r="D45" s="222">
        <v>14790</v>
      </c>
      <c r="E45" s="222"/>
      <c r="F45" s="222"/>
      <c r="G45" s="222"/>
      <c r="H45" s="318" t="s">
        <v>1077</v>
      </c>
    </row>
    <row r="46" spans="1:8">
      <c r="A46" s="223" t="s">
        <v>871</v>
      </c>
      <c r="B46" s="223" t="s">
        <v>872</v>
      </c>
      <c r="C46" s="222">
        <v>200</v>
      </c>
      <c r="D46" s="222">
        <v>200</v>
      </c>
      <c r="E46" s="222"/>
      <c r="F46" s="222"/>
      <c r="G46" s="222"/>
      <c r="H46" s="318" t="s">
        <v>1077</v>
      </c>
    </row>
    <row r="47" spans="1:8">
      <c r="A47" s="223" t="s">
        <v>873</v>
      </c>
      <c r="B47" s="223" t="s">
        <v>874</v>
      </c>
      <c r="C47" s="222">
        <v>30000</v>
      </c>
      <c r="D47" s="222">
        <v>30000</v>
      </c>
      <c r="E47" s="222"/>
      <c r="F47" s="222"/>
      <c r="G47" s="222"/>
      <c r="H47" s="318" t="s">
        <v>1077</v>
      </c>
    </row>
    <row r="48" spans="1:8">
      <c r="A48" s="223" t="s">
        <v>875</v>
      </c>
      <c r="B48" s="223" t="s">
        <v>876</v>
      </c>
      <c r="C48" s="222">
        <v>20000</v>
      </c>
      <c r="D48" s="222">
        <v>20000</v>
      </c>
      <c r="E48" s="222"/>
      <c r="F48" s="222"/>
      <c r="G48" s="222"/>
      <c r="H48" s="318" t="s">
        <v>1077</v>
      </c>
    </row>
    <row r="49" spans="1:8">
      <c r="A49" s="223" t="s">
        <v>877</v>
      </c>
      <c r="B49" s="223" t="s">
        <v>878</v>
      </c>
      <c r="C49" s="222">
        <v>9330</v>
      </c>
      <c r="D49" s="222">
        <v>9330</v>
      </c>
      <c r="E49" s="222"/>
      <c r="F49" s="222"/>
      <c r="G49" s="222"/>
      <c r="H49" s="318" t="s">
        <v>1077</v>
      </c>
    </row>
    <row r="50" spans="1:8">
      <c r="A50" s="223" t="s">
        <v>879</v>
      </c>
      <c r="B50" s="223" t="s">
        <v>880</v>
      </c>
      <c r="C50" s="222">
        <v>5800</v>
      </c>
      <c r="D50" s="222">
        <v>5800</v>
      </c>
      <c r="E50" s="222"/>
      <c r="F50" s="222"/>
      <c r="G50" s="222"/>
      <c r="H50" s="318" t="s">
        <v>1077</v>
      </c>
    </row>
    <row r="51" spans="1:8">
      <c r="A51" s="223" t="s">
        <v>881</v>
      </c>
      <c r="B51" s="223" t="s">
        <v>882</v>
      </c>
      <c r="C51" s="222">
        <v>14697.2</v>
      </c>
      <c r="D51" s="222">
        <v>14697.2</v>
      </c>
      <c r="E51" s="222"/>
      <c r="F51" s="222"/>
      <c r="G51" s="222"/>
      <c r="H51" s="318" t="s">
        <v>1077</v>
      </c>
    </row>
    <row r="52" spans="1:8" ht="20.399999999999999">
      <c r="A52" s="223" t="s">
        <v>883</v>
      </c>
      <c r="B52" s="223" t="s">
        <v>884</v>
      </c>
      <c r="C52" s="222">
        <v>42729.65</v>
      </c>
      <c r="D52" s="222">
        <v>42729.65</v>
      </c>
      <c r="E52" s="222"/>
      <c r="F52" s="222"/>
      <c r="G52" s="222"/>
      <c r="H52" s="318" t="s">
        <v>1082</v>
      </c>
    </row>
    <row r="53" spans="1:8" ht="20.399999999999999">
      <c r="A53" s="223" t="s">
        <v>885</v>
      </c>
      <c r="B53" s="223" t="s">
        <v>886</v>
      </c>
      <c r="C53" s="222">
        <v>279580.7</v>
      </c>
      <c r="D53" s="222">
        <v>279580.7</v>
      </c>
      <c r="E53" s="222"/>
      <c r="F53" s="222"/>
      <c r="G53" s="222"/>
      <c r="H53" s="318" t="s">
        <v>1082</v>
      </c>
    </row>
    <row r="54" spans="1:8" ht="20.399999999999999">
      <c r="A54" s="223" t="s">
        <v>887</v>
      </c>
      <c r="B54" s="223" t="s">
        <v>888</v>
      </c>
      <c r="C54" s="222">
        <v>-145733.85</v>
      </c>
      <c r="D54" s="222">
        <v>-145733.85</v>
      </c>
      <c r="E54" s="222"/>
      <c r="F54" s="222"/>
      <c r="G54" s="222"/>
      <c r="H54" s="318" t="s">
        <v>1082</v>
      </c>
    </row>
    <row r="55" spans="1:8" ht="20.399999999999999">
      <c r="A55" s="223" t="s">
        <v>889</v>
      </c>
      <c r="B55" s="223" t="s">
        <v>890</v>
      </c>
      <c r="C55" s="222">
        <v>406.92</v>
      </c>
      <c r="D55" s="222">
        <v>406.92</v>
      </c>
      <c r="E55" s="222"/>
      <c r="F55" s="222"/>
      <c r="G55" s="222"/>
      <c r="H55" s="318" t="s">
        <v>1082</v>
      </c>
    </row>
    <row r="56" spans="1:8" ht="20.399999999999999">
      <c r="A56" s="223" t="s">
        <v>891</v>
      </c>
      <c r="B56" s="223" t="s">
        <v>892</v>
      </c>
      <c r="C56" s="222">
        <v>7333.05</v>
      </c>
      <c r="D56" s="222">
        <v>7333.05</v>
      </c>
      <c r="E56" s="222"/>
      <c r="F56" s="222"/>
      <c r="G56" s="222"/>
      <c r="H56" s="318" t="s">
        <v>1082</v>
      </c>
    </row>
    <row r="57" spans="1:8" ht="20.399999999999999">
      <c r="A57" s="223" t="s">
        <v>893</v>
      </c>
      <c r="B57" s="223" t="s">
        <v>894</v>
      </c>
      <c r="C57" s="222">
        <v>131717</v>
      </c>
      <c r="D57" s="222">
        <v>131717</v>
      </c>
      <c r="E57" s="222"/>
      <c r="F57" s="222"/>
      <c r="G57" s="222"/>
      <c r="H57" s="318" t="s">
        <v>1082</v>
      </c>
    </row>
    <row r="58" spans="1:8" ht="30.6">
      <c r="A58" s="223" t="s">
        <v>895</v>
      </c>
      <c r="B58" s="223" t="s">
        <v>896</v>
      </c>
      <c r="C58" s="222">
        <v>250263.48</v>
      </c>
      <c r="D58" s="222">
        <v>250263.48</v>
      </c>
      <c r="E58" s="222"/>
      <c r="F58" s="222"/>
      <c r="G58" s="222"/>
      <c r="H58" s="318" t="s">
        <v>1083</v>
      </c>
    </row>
    <row r="59" spans="1:8" ht="30.6">
      <c r="A59" s="223" t="s">
        <v>897</v>
      </c>
      <c r="B59" s="223" t="s">
        <v>898</v>
      </c>
      <c r="C59" s="222">
        <v>285111.48</v>
      </c>
      <c r="D59" s="222">
        <v>285111.48</v>
      </c>
      <c r="E59" s="222"/>
      <c r="F59" s="222"/>
      <c r="G59" s="222"/>
      <c r="H59" s="318" t="s">
        <v>1083</v>
      </c>
    </row>
    <row r="60" spans="1:8" ht="30.6">
      <c r="A60" s="223" t="s">
        <v>899</v>
      </c>
      <c r="B60" s="223" t="s">
        <v>900</v>
      </c>
      <c r="C60" s="222">
        <v>446098.43</v>
      </c>
      <c r="D60" s="222">
        <v>446098.43</v>
      </c>
      <c r="E60" s="222"/>
      <c r="F60" s="222"/>
      <c r="G60" s="222"/>
      <c r="H60" s="318" t="s">
        <v>1083</v>
      </c>
    </row>
    <row r="61" spans="1:8" ht="30.6">
      <c r="A61" s="223" t="s">
        <v>901</v>
      </c>
      <c r="B61" s="223" t="s">
        <v>902</v>
      </c>
      <c r="C61" s="222">
        <v>20159.95</v>
      </c>
      <c r="D61" s="222">
        <v>20159.95</v>
      </c>
      <c r="E61" s="222"/>
      <c r="F61" s="222"/>
      <c r="G61" s="222"/>
      <c r="H61" s="318" t="s">
        <v>1078</v>
      </c>
    </row>
    <row r="62" spans="1:8" ht="40.799999999999997">
      <c r="A62" s="223" t="s">
        <v>903</v>
      </c>
      <c r="B62" s="223" t="s">
        <v>904</v>
      </c>
      <c r="C62" s="222">
        <v>28845</v>
      </c>
      <c r="D62" s="222">
        <v>28845</v>
      </c>
      <c r="E62" s="222"/>
      <c r="F62" s="222"/>
      <c r="G62" s="222"/>
      <c r="H62" s="318" t="s">
        <v>1079</v>
      </c>
    </row>
    <row r="63" spans="1:8">
      <c r="A63" s="223" t="s">
        <v>905</v>
      </c>
      <c r="B63" s="223" t="s">
        <v>906</v>
      </c>
      <c r="C63" s="222">
        <v>210.4</v>
      </c>
      <c r="D63" s="222">
        <v>210.4</v>
      </c>
      <c r="E63" s="222"/>
      <c r="F63" s="222"/>
      <c r="G63" s="222"/>
      <c r="H63" s="318" t="s">
        <v>1077</v>
      </c>
    </row>
    <row r="64" spans="1:8">
      <c r="A64" s="223" t="s">
        <v>907</v>
      </c>
      <c r="B64" s="223" t="s">
        <v>908</v>
      </c>
      <c r="C64" s="222">
        <v>29684.52</v>
      </c>
      <c r="D64" s="222">
        <v>29684.52</v>
      </c>
      <c r="E64" s="222"/>
      <c r="F64" s="222"/>
      <c r="G64" s="222"/>
      <c r="H64" s="318" t="s">
        <v>1077</v>
      </c>
    </row>
    <row r="65" spans="1:8" ht="51">
      <c r="A65" s="223" t="s">
        <v>909</v>
      </c>
      <c r="B65" s="223" t="s">
        <v>910</v>
      </c>
      <c r="C65" s="222">
        <v>1058.27</v>
      </c>
      <c r="D65" s="222">
        <v>1058.27</v>
      </c>
      <c r="E65" s="222"/>
      <c r="F65" s="222"/>
      <c r="G65" s="222"/>
      <c r="H65" s="318" t="s">
        <v>1080</v>
      </c>
    </row>
    <row r="66" spans="1:8">
      <c r="A66" s="223" t="s">
        <v>911</v>
      </c>
      <c r="B66" s="223" t="s">
        <v>912</v>
      </c>
      <c r="C66" s="222">
        <v>263.62</v>
      </c>
      <c r="D66" s="222">
        <v>263.62</v>
      </c>
      <c r="E66" s="222"/>
      <c r="F66" s="222"/>
      <c r="G66" s="222"/>
      <c r="H66" s="318" t="s">
        <v>1077</v>
      </c>
    </row>
    <row r="67" spans="1:8">
      <c r="A67" s="223" t="s">
        <v>913</v>
      </c>
      <c r="B67" s="223" t="s">
        <v>914</v>
      </c>
      <c r="C67" s="222">
        <v>3480</v>
      </c>
      <c r="D67" s="222">
        <v>3480</v>
      </c>
      <c r="E67" s="222"/>
      <c r="F67" s="222"/>
      <c r="G67" s="222"/>
      <c r="H67" s="318" t="s">
        <v>1077</v>
      </c>
    </row>
    <row r="68" spans="1:8">
      <c r="A68" s="223" t="s">
        <v>915</v>
      </c>
      <c r="B68" s="223" t="s">
        <v>916</v>
      </c>
      <c r="C68" s="222">
        <v>4500</v>
      </c>
      <c r="D68" s="222">
        <v>4500</v>
      </c>
      <c r="E68" s="222"/>
      <c r="F68" s="222"/>
      <c r="G68" s="222"/>
      <c r="H68" s="318" t="s">
        <v>1077</v>
      </c>
    </row>
    <row r="69" spans="1:8">
      <c r="A69" s="223" t="s">
        <v>917</v>
      </c>
      <c r="B69" s="223" t="s">
        <v>918</v>
      </c>
      <c r="C69" s="222">
        <v>290</v>
      </c>
      <c r="D69" s="222">
        <v>290</v>
      </c>
      <c r="E69" s="222"/>
      <c r="F69" s="222"/>
      <c r="G69" s="222"/>
      <c r="H69" s="318" t="s">
        <v>1077</v>
      </c>
    </row>
    <row r="70" spans="1:8">
      <c r="A70" s="223" t="s">
        <v>919</v>
      </c>
      <c r="B70" s="223" t="s">
        <v>920</v>
      </c>
      <c r="C70" s="222">
        <v>181.1</v>
      </c>
      <c r="D70" s="222">
        <v>181.1</v>
      </c>
      <c r="E70" s="222"/>
      <c r="F70" s="222"/>
      <c r="G70" s="222"/>
      <c r="H70" s="318" t="s">
        <v>1077</v>
      </c>
    </row>
    <row r="71" spans="1:8">
      <c r="A71" s="223" t="s">
        <v>921</v>
      </c>
      <c r="B71" s="223" t="s">
        <v>922</v>
      </c>
      <c r="C71" s="222">
        <v>418.09</v>
      </c>
      <c r="D71" s="222">
        <v>418.09</v>
      </c>
      <c r="E71" s="222"/>
      <c r="F71" s="222"/>
      <c r="G71" s="222"/>
      <c r="H71" s="318" t="s">
        <v>1077</v>
      </c>
    </row>
    <row r="72" spans="1:8">
      <c r="A72" s="223" t="s">
        <v>923</v>
      </c>
      <c r="B72" s="223" t="s">
        <v>621</v>
      </c>
      <c r="C72" s="222">
        <v>288.02999999999997</v>
      </c>
      <c r="D72" s="222">
        <v>288.02999999999997</v>
      </c>
      <c r="E72" s="222"/>
      <c r="F72" s="222"/>
      <c r="G72" s="222"/>
      <c r="H72" s="318" t="s">
        <v>1077</v>
      </c>
    </row>
    <row r="73" spans="1:8">
      <c r="A73" s="223" t="s">
        <v>924</v>
      </c>
      <c r="B73" s="223" t="s">
        <v>623</v>
      </c>
      <c r="C73" s="222">
        <v>1560.85</v>
      </c>
      <c r="D73" s="222">
        <v>1560.85</v>
      </c>
      <c r="E73" s="222"/>
      <c r="F73" s="222"/>
      <c r="G73" s="222"/>
      <c r="H73" s="318" t="s">
        <v>1077</v>
      </c>
    </row>
    <row r="74" spans="1:8">
      <c r="A74" s="223" t="s">
        <v>925</v>
      </c>
      <c r="B74" s="223" t="s">
        <v>926</v>
      </c>
      <c r="C74" s="222">
        <v>2309.73</v>
      </c>
      <c r="D74" s="222">
        <v>2309.73</v>
      </c>
      <c r="E74" s="222"/>
      <c r="F74" s="222"/>
      <c r="G74" s="222"/>
      <c r="H74" s="318" t="s">
        <v>1077</v>
      </c>
    </row>
    <row r="75" spans="1:8">
      <c r="A75" s="223" t="s">
        <v>927</v>
      </c>
      <c r="B75" s="223" t="s">
        <v>928</v>
      </c>
      <c r="C75" s="222">
        <v>48.44</v>
      </c>
      <c r="D75" s="222">
        <v>48.44</v>
      </c>
      <c r="E75" s="222"/>
      <c r="F75" s="222"/>
      <c r="G75" s="222"/>
      <c r="H75" s="318" t="s">
        <v>1077</v>
      </c>
    </row>
    <row r="76" spans="1:8">
      <c r="A76" s="223" t="s">
        <v>929</v>
      </c>
      <c r="B76" s="223" t="s">
        <v>930</v>
      </c>
      <c r="C76" s="222">
        <v>1021.18</v>
      </c>
      <c r="D76" s="222">
        <v>1021.18</v>
      </c>
      <c r="E76" s="222"/>
      <c r="F76" s="222"/>
      <c r="G76" s="222"/>
      <c r="H76" s="318" t="s">
        <v>1077</v>
      </c>
    </row>
    <row r="77" spans="1:8">
      <c r="A77" s="223" t="s">
        <v>931</v>
      </c>
      <c r="B77" s="223" t="s">
        <v>932</v>
      </c>
      <c r="C77" s="222">
        <v>254</v>
      </c>
      <c r="D77" s="222">
        <v>254</v>
      </c>
      <c r="E77" s="222"/>
      <c r="F77" s="222"/>
      <c r="G77" s="222"/>
      <c r="H77" s="318" t="s">
        <v>1077</v>
      </c>
    </row>
    <row r="78" spans="1:8">
      <c r="A78" s="223" t="s">
        <v>933</v>
      </c>
      <c r="B78" s="223" t="s">
        <v>934</v>
      </c>
      <c r="C78" s="222">
        <v>1114.3599999999999</v>
      </c>
      <c r="D78" s="222">
        <v>1114.3599999999999</v>
      </c>
      <c r="E78" s="222"/>
      <c r="F78" s="222"/>
      <c r="G78" s="222"/>
      <c r="H78" s="318" t="s">
        <v>1077</v>
      </c>
    </row>
    <row r="79" spans="1:8">
      <c r="A79" s="223" t="s">
        <v>935</v>
      </c>
      <c r="B79" s="223" t="s">
        <v>615</v>
      </c>
      <c r="C79" s="222">
        <v>250</v>
      </c>
      <c r="D79" s="222">
        <v>250</v>
      </c>
      <c r="E79" s="222"/>
      <c r="F79" s="222"/>
      <c r="G79" s="222"/>
      <c r="H79" s="318" t="s">
        <v>1077</v>
      </c>
    </row>
    <row r="80" spans="1:8">
      <c r="A80" s="223" t="s">
        <v>936</v>
      </c>
      <c r="B80" s="223" t="s">
        <v>937</v>
      </c>
      <c r="C80" s="222">
        <v>716.26</v>
      </c>
      <c r="D80" s="222">
        <v>716.26</v>
      </c>
      <c r="E80" s="222"/>
      <c r="F80" s="222"/>
      <c r="G80" s="222"/>
      <c r="H80" s="318" t="s">
        <v>1077</v>
      </c>
    </row>
    <row r="81" spans="1:8">
      <c r="A81" s="223" t="s">
        <v>938</v>
      </c>
      <c r="B81" s="223" t="s">
        <v>939</v>
      </c>
      <c r="C81" s="222">
        <v>250</v>
      </c>
      <c r="D81" s="222">
        <v>250</v>
      </c>
      <c r="E81" s="222"/>
      <c r="F81" s="222"/>
      <c r="G81" s="222"/>
      <c r="H81" s="318" t="s">
        <v>1077</v>
      </c>
    </row>
    <row r="82" spans="1:8">
      <c r="A82" s="223" t="s">
        <v>940</v>
      </c>
      <c r="B82" s="223" t="s">
        <v>941</v>
      </c>
      <c r="C82" s="222">
        <v>109.21</v>
      </c>
      <c r="D82" s="222">
        <v>109.21</v>
      </c>
      <c r="E82" s="222"/>
      <c r="F82" s="222"/>
      <c r="G82" s="222"/>
      <c r="H82" s="318" t="s">
        <v>1077</v>
      </c>
    </row>
    <row r="83" spans="1:8">
      <c r="A83" s="223" t="s">
        <v>942</v>
      </c>
      <c r="B83" s="223" t="s">
        <v>943</v>
      </c>
      <c r="C83" s="222">
        <v>500</v>
      </c>
      <c r="D83" s="222">
        <v>500</v>
      </c>
      <c r="E83" s="222"/>
      <c r="F83" s="222"/>
      <c r="G83" s="222"/>
      <c r="H83" s="318" t="s">
        <v>1077</v>
      </c>
    </row>
    <row r="84" spans="1:8">
      <c r="A84" s="223" t="s">
        <v>944</v>
      </c>
      <c r="B84" s="223" t="s">
        <v>945</v>
      </c>
      <c r="C84" s="222">
        <v>1573</v>
      </c>
      <c r="D84" s="222">
        <v>1573</v>
      </c>
      <c r="E84" s="222"/>
      <c r="F84" s="222"/>
      <c r="G84" s="222"/>
      <c r="H84" s="318" t="s">
        <v>1077</v>
      </c>
    </row>
    <row r="85" spans="1:8">
      <c r="A85" s="223" t="s">
        <v>946</v>
      </c>
      <c r="B85" s="223" t="s">
        <v>947</v>
      </c>
      <c r="C85" s="222">
        <v>192.5</v>
      </c>
      <c r="D85" s="222">
        <v>192.5</v>
      </c>
      <c r="E85" s="222"/>
      <c r="F85" s="222"/>
      <c r="G85" s="222"/>
      <c r="H85" s="318" t="s">
        <v>1077</v>
      </c>
    </row>
    <row r="86" spans="1:8">
      <c r="A86" s="223" t="s">
        <v>948</v>
      </c>
      <c r="B86" s="223" t="s">
        <v>949</v>
      </c>
      <c r="C86" s="222">
        <v>999.89</v>
      </c>
      <c r="D86" s="222">
        <v>999.89</v>
      </c>
      <c r="E86" s="222"/>
      <c r="F86" s="222"/>
      <c r="G86" s="222"/>
      <c r="H86" s="318" t="s">
        <v>1077</v>
      </c>
    </row>
    <row r="87" spans="1:8">
      <c r="A87" s="223" t="s">
        <v>950</v>
      </c>
      <c r="B87" s="223" t="s">
        <v>594</v>
      </c>
      <c r="C87" s="222">
        <v>796.98</v>
      </c>
      <c r="D87" s="222">
        <v>796.98</v>
      </c>
      <c r="E87" s="222"/>
      <c r="F87" s="222"/>
      <c r="G87" s="222"/>
      <c r="H87" s="318" t="s">
        <v>1077</v>
      </c>
    </row>
    <row r="88" spans="1:8">
      <c r="A88" s="223" t="s">
        <v>951</v>
      </c>
      <c r="B88" s="223" t="s">
        <v>952</v>
      </c>
      <c r="C88" s="222">
        <v>1776</v>
      </c>
      <c r="D88" s="222">
        <v>1776</v>
      </c>
      <c r="E88" s="222"/>
      <c r="F88" s="222"/>
      <c r="G88" s="222"/>
      <c r="H88" s="318" t="s">
        <v>1077</v>
      </c>
    </row>
    <row r="89" spans="1:8">
      <c r="A89" s="223" t="s">
        <v>953</v>
      </c>
      <c r="B89" s="223" t="s">
        <v>954</v>
      </c>
      <c r="C89" s="222">
        <v>1407.57</v>
      </c>
      <c r="D89" s="222">
        <v>1407.57</v>
      </c>
      <c r="E89" s="222"/>
      <c r="F89" s="222"/>
      <c r="G89" s="222"/>
      <c r="H89" s="318" t="s">
        <v>1077</v>
      </c>
    </row>
    <row r="90" spans="1:8">
      <c r="A90" s="223" t="s">
        <v>955</v>
      </c>
      <c r="B90" s="223" t="s">
        <v>651</v>
      </c>
      <c r="C90" s="222">
        <v>1295.1400000000001</v>
      </c>
      <c r="D90" s="222">
        <v>1295.1400000000001</v>
      </c>
      <c r="E90" s="222"/>
      <c r="F90" s="222"/>
      <c r="G90" s="222"/>
      <c r="H90" s="318" t="s">
        <v>1077</v>
      </c>
    </row>
    <row r="91" spans="1:8">
      <c r="A91" s="223" t="s">
        <v>956</v>
      </c>
      <c r="B91" s="223" t="s">
        <v>957</v>
      </c>
      <c r="C91" s="222">
        <v>1295.1400000000001</v>
      </c>
      <c r="D91" s="222">
        <v>1295.1400000000001</v>
      </c>
      <c r="E91" s="222"/>
      <c r="F91" s="222"/>
      <c r="G91" s="222"/>
      <c r="H91" s="318" t="s">
        <v>1077</v>
      </c>
    </row>
    <row r="92" spans="1:8">
      <c r="A92" s="223" t="s">
        <v>958</v>
      </c>
      <c r="B92" s="223" t="s">
        <v>959</v>
      </c>
      <c r="C92" s="222">
        <v>1295.1400000000001</v>
      </c>
      <c r="D92" s="222">
        <v>1295.1400000000001</v>
      </c>
      <c r="E92" s="222"/>
      <c r="F92" s="222"/>
      <c r="G92" s="222"/>
      <c r="H92" s="318" t="s">
        <v>1077</v>
      </c>
    </row>
    <row r="93" spans="1:8">
      <c r="A93" s="223" t="s">
        <v>960</v>
      </c>
      <c r="B93" s="223" t="s">
        <v>961</v>
      </c>
      <c r="C93" s="222">
        <v>1295.42</v>
      </c>
      <c r="D93" s="222">
        <v>1295.42</v>
      </c>
      <c r="E93" s="222"/>
      <c r="F93" s="222"/>
      <c r="G93" s="222"/>
      <c r="H93" s="318" t="s">
        <v>1077</v>
      </c>
    </row>
    <row r="94" spans="1:8">
      <c r="A94" s="223" t="s">
        <v>962</v>
      </c>
      <c r="B94" s="223" t="s">
        <v>963</v>
      </c>
      <c r="C94" s="222">
        <v>1001.71</v>
      </c>
      <c r="D94" s="222">
        <v>1001.71</v>
      </c>
      <c r="E94" s="222"/>
      <c r="F94" s="222"/>
      <c r="G94" s="222"/>
      <c r="H94" s="318" t="s">
        <v>1077</v>
      </c>
    </row>
    <row r="95" spans="1:8">
      <c r="A95" s="223" t="s">
        <v>964</v>
      </c>
      <c r="B95" s="223" t="s">
        <v>965</v>
      </c>
      <c r="C95" s="222">
        <v>1174.02</v>
      </c>
      <c r="D95" s="222">
        <v>1174.02</v>
      </c>
      <c r="E95" s="222"/>
      <c r="F95" s="222"/>
      <c r="G95" s="222"/>
      <c r="H95" s="318" t="s">
        <v>1077</v>
      </c>
    </row>
    <row r="96" spans="1:8">
      <c r="A96" s="223" t="s">
        <v>966</v>
      </c>
      <c r="B96" s="223" t="s">
        <v>594</v>
      </c>
      <c r="C96" s="222">
        <v>670.24</v>
      </c>
      <c r="D96" s="222">
        <v>670.24</v>
      </c>
      <c r="E96" s="222"/>
      <c r="F96" s="222"/>
      <c r="G96" s="222"/>
      <c r="H96" s="318" t="s">
        <v>1077</v>
      </c>
    </row>
    <row r="97" spans="1:8">
      <c r="A97" s="223" t="s">
        <v>967</v>
      </c>
      <c r="B97" s="223" t="s">
        <v>968</v>
      </c>
      <c r="C97" s="222">
        <v>100</v>
      </c>
      <c r="D97" s="222">
        <v>100</v>
      </c>
      <c r="E97" s="222"/>
      <c r="F97" s="222"/>
      <c r="G97" s="222"/>
      <c r="H97" s="318" t="s">
        <v>1077</v>
      </c>
    </row>
    <row r="98" spans="1:8">
      <c r="A98" s="223" t="s">
        <v>969</v>
      </c>
      <c r="B98" s="223" t="s">
        <v>970</v>
      </c>
      <c r="C98" s="222">
        <v>22000</v>
      </c>
      <c r="D98" s="222">
        <v>22000</v>
      </c>
      <c r="E98" s="222"/>
      <c r="F98" s="222"/>
      <c r="G98" s="222"/>
      <c r="H98" s="318" t="s">
        <v>1077</v>
      </c>
    </row>
    <row r="99" spans="1:8">
      <c r="A99" s="223" t="s">
        <v>971</v>
      </c>
      <c r="B99" s="223" t="s">
        <v>972</v>
      </c>
      <c r="C99" s="222">
        <v>924.66</v>
      </c>
      <c r="D99" s="222">
        <v>924.66</v>
      </c>
      <c r="E99" s="222"/>
      <c r="F99" s="222"/>
      <c r="G99" s="222"/>
      <c r="H99" s="318" t="s">
        <v>1077</v>
      </c>
    </row>
    <row r="100" spans="1:8">
      <c r="A100" s="223" t="s">
        <v>973</v>
      </c>
      <c r="B100" s="223" t="s">
        <v>974</v>
      </c>
      <c r="C100" s="222">
        <v>1946</v>
      </c>
      <c r="D100" s="222">
        <v>1946</v>
      </c>
      <c r="E100" s="222"/>
      <c r="F100" s="222"/>
      <c r="G100" s="222"/>
      <c r="H100" s="318" t="s">
        <v>1077</v>
      </c>
    </row>
    <row r="101" spans="1:8">
      <c r="A101" s="223" t="s">
        <v>975</v>
      </c>
      <c r="B101" s="223" t="s">
        <v>976</v>
      </c>
      <c r="C101" s="222">
        <v>1159</v>
      </c>
      <c r="D101" s="222">
        <v>1159</v>
      </c>
      <c r="E101" s="222"/>
      <c r="F101" s="222"/>
      <c r="G101" s="222"/>
      <c r="H101" s="318" t="s">
        <v>1077</v>
      </c>
    </row>
    <row r="102" spans="1:8">
      <c r="A102" s="223" t="s">
        <v>977</v>
      </c>
      <c r="B102" s="223" t="s">
        <v>978</v>
      </c>
      <c r="C102" s="222">
        <v>2760.42</v>
      </c>
      <c r="D102" s="222">
        <v>2760.42</v>
      </c>
      <c r="E102" s="222"/>
      <c r="F102" s="222"/>
      <c r="G102" s="222"/>
      <c r="H102" s="318" t="s">
        <v>1077</v>
      </c>
    </row>
    <row r="103" spans="1:8">
      <c r="A103" s="223" t="s">
        <v>979</v>
      </c>
      <c r="B103" s="223" t="s">
        <v>980</v>
      </c>
      <c r="C103" s="222">
        <v>758</v>
      </c>
      <c r="D103" s="222">
        <v>758</v>
      </c>
      <c r="E103" s="222"/>
      <c r="F103" s="222"/>
      <c r="G103" s="222"/>
      <c r="H103" s="318" t="s">
        <v>1077</v>
      </c>
    </row>
    <row r="104" spans="1:8">
      <c r="A104" s="223" t="s">
        <v>981</v>
      </c>
      <c r="B104" s="223" t="s">
        <v>982</v>
      </c>
      <c r="C104" s="222">
        <v>532.72</v>
      </c>
      <c r="D104" s="222">
        <v>532.72</v>
      </c>
      <c r="E104" s="222"/>
      <c r="F104" s="222"/>
      <c r="G104" s="222"/>
      <c r="H104" s="318" t="s">
        <v>1077</v>
      </c>
    </row>
    <row r="105" spans="1:8">
      <c r="A105" s="223" t="s">
        <v>983</v>
      </c>
      <c r="B105" s="223" t="s">
        <v>984</v>
      </c>
      <c r="C105" s="222">
        <v>183.32</v>
      </c>
      <c r="D105" s="222">
        <v>183.32</v>
      </c>
      <c r="E105" s="222"/>
      <c r="F105" s="222"/>
      <c r="G105" s="222"/>
      <c r="H105" s="318" t="s">
        <v>1077</v>
      </c>
    </row>
    <row r="106" spans="1:8">
      <c r="A106" s="223" t="s">
        <v>985</v>
      </c>
      <c r="B106" s="223" t="s">
        <v>661</v>
      </c>
      <c r="C106" s="222">
        <v>1226.6600000000001</v>
      </c>
      <c r="D106" s="222">
        <v>1226.6600000000001</v>
      </c>
      <c r="E106" s="222"/>
      <c r="F106" s="222"/>
      <c r="G106" s="222"/>
      <c r="H106" s="318" t="s">
        <v>1077</v>
      </c>
    </row>
    <row r="107" spans="1:8">
      <c r="A107" s="223" t="s">
        <v>986</v>
      </c>
      <c r="B107" s="223" t="s">
        <v>663</v>
      </c>
      <c r="C107" s="222">
        <v>347.82</v>
      </c>
      <c r="D107" s="222">
        <v>347.82</v>
      </c>
      <c r="E107" s="222"/>
      <c r="F107" s="222"/>
      <c r="G107" s="222"/>
      <c r="H107" s="318" t="s">
        <v>1077</v>
      </c>
    </row>
    <row r="108" spans="1:8">
      <c r="A108" s="223" t="s">
        <v>987</v>
      </c>
      <c r="B108" s="223" t="s">
        <v>665</v>
      </c>
      <c r="C108" s="222">
        <v>1464.64</v>
      </c>
      <c r="D108" s="222">
        <v>1464.64</v>
      </c>
      <c r="E108" s="222"/>
      <c r="F108" s="222"/>
      <c r="G108" s="222"/>
      <c r="H108" s="318" t="s">
        <v>1077</v>
      </c>
    </row>
    <row r="109" spans="1:8">
      <c r="A109" s="223" t="s">
        <v>988</v>
      </c>
      <c r="B109" s="223" t="s">
        <v>667</v>
      </c>
      <c r="C109" s="222">
        <v>132.26</v>
      </c>
      <c r="D109" s="222">
        <v>132.26</v>
      </c>
      <c r="E109" s="222"/>
      <c r="F109" s="222"/>
      <c r="G109" s="222"/>
      <c r="H109" s="318" t="s">
        <v>1077</v>
      </c>
    </row>
    <row r="110" spans="1:8">
      <c r="A110" s="223" t="s">
        <v>989</v>
      </c>
      <c r="B110" s="223" t="s">
        <v>669</v>
      </c>
      <c r="C110" s="222">
        <v>37.94</v>
      </c>
      <c r="D110" s="222">
        <v>37.94</v>
      </c>
      <c r="E110" s="222"/>
      <c r="F110" s="222"/>
      <c r="G110" s="222"/>
      <c r="H110" s="318" t="s">
        <v>1077</v>
      </c>
    </row>
    <row r="111" spans="1:8">
      <c r="A111" s="223" t="s">
        <v>990</v>
      </c>
      <c r="B111" s="223" t="s">
        <v>671</v>
      </c>
      <c r="C111" s="222">
        <v>307.98</v>
      </c>
      <c r="D111" s="222">
        <v>307.98</v>
      </c>
      <c r="E111" s="222"/>
      <c r="F111" s="222"/>
      <c r="G111" s="222"/>
      <c r="H111" s="318" t="s">
        <v>1077</v>
      </c>
    </row>
    <row r="112" spans="1:8">
      <c r="A112" s="223" t="s">
        <v>991</v>
      </c>
      <c r="B112" s="223" t="s">
        <v>992</v>
      </c>
      <c r="C112" s="222">
        <v>924.66</v>
      </c>
      <c r="D112" s="222">
        <v>924.66</v>
      </c>
      <c r="E112" s="222"/>
      <c r="F112" s="222"/>
      <c r="G112" s="222"/>
      <c r="H112" s="318" t="s">
        <v>1077</v>
      </c>
    </row>
    <row r="113" spans="1:8">
      <c r="A113" s="223" t="s">
        <v>993</v>
      </c>
      <c r="B113" s="223" t="s">
        <v>639</v>
      </c>
      <c r="C113" s="222">
        <v>442.25</v>
      </c>
      <c r="D113" s="222">
        <v>442.25</v>
      </c>
      <c r="E113" s="222"/>
      <c r="F113" s="222"/>
      <c r="G113" s="222"/>
      <c r="H113" s="318" t="s">
        <v>1077</v>
      </c>
    </row>
    <row r="114" spans="1:8">
      <c r="A114" s="223" t="s">
        <v>994</v>
      </c>
      <c r="B114" s="223" t="s">
        <v>995</v>
      </c>
      <c r="C114" s="222">
        <v>924.66</v>
      </c>
      <c r="D114" s="222">
        <v>924.66</v>
      </c>
      <c r="E114" s="222"/>
      <c r="F114" s="222"/>
      <c r="G114" s="222"/>
      <c r="H114" s="318" t="s">
        <v>1077</v>
      </c>
    </row>
    <row r="115" spans="1:8">
      <c r="A115" s="223" t="s">
        <v>996</v>
      </c>
      <c r="B115" s="223" t="s">
        <v>997</v>
      </c>
      <c r="C115" s="222">
        <v>847.6</v>
      </c>
      <c r="D115" s="222">
        <v>847.6</v>
      </c>
      <c r="E115" s="222"/>
      <c r="F115" s="222"/>
      <c r="G115" s="222"/>
      <c r="H115" s="318" t="s">
        <v>1077</v>
      </c>
    </row>
    <row r="116" spans="1:8">
      <c r="A116" s="223" t="s">
        <v>998</v>
      </c>
      <c r="B116" s="223" t="s">
        <v>999</v>
      </c>
      <c r="C116" s="222">
        <v>1519.79</v>
      </c>
      <c r="D116" s="222">
        <v>1519.79</v>
      </c>
      <c r="E116" s="222"/>
      <c r="F116" s="222"/>
      <c r="G116" s="222"/>
      <c r="H116" s="318" t="s">
        <v>1077</v>
      </c>
    </row>
    <row r="117" spans="1:8">
      <c r="A117" s="223" t="s">
        <v>1000</v>
      </c>
      <c r="B117" s="223" t="s">
        <v>679</v>
      </c>
      <c r="C117" s="222">
        <v>1089.27</v>
      </c>
      <c r="D117" s="222">
        <v>1089.27</v>
      </c>
      <c r="E117" s="222"/>
      <c r="F117" s="222"/>
      <c r="G117" s="222"/>
      <c r="H117" s="318" t="s">
        <v>1077</v>
      </c>
    </row>
    <row r="118" spans="1:8">
      <c r="A118" s="223" t="s">
        <v>1001</v>
      </c>
      <c r="B118" s="223" t="s">
        <v>1002</v>
      </c>
      <c r="C118" s="222">
        <v>867.55</v>
      </c>
      <c r="D118" s="222">
        <v>867.55</v>
      </c>
      <c r="E118" s="222"/>
      <c r="F118" s="222"/>
      <c r="G118" s="222"/>
      <c r="H118" s="318" t="s">
        <v>1077</v>
      </c>
    </row>
    <row r="119" spans="1:8">
      <c r="A119" s="223" t="s">
        <v>1003</v>
      </c>
      <c r="B119" s="223" t="s">
        <v>1004</v>
      </c>
      <c r="C119" s="222">
        <v>125.95</v>
      </c>
      <c r="D119" s="222">
        <v>125.95</v>
      </c>
      <c r="E119" s="222"/>
      <c r="F119" s="222"/>
      <c r="G119" s="222"/>
      <c r="H119" s="318" t="s">
        <v>1077</v>
      </c>
    </row>
    <row r="120" spans="1:8">
      <c r="A120" s="223" t="s">
        <v>1005</v>
      </c>
      <c r="B120" s="223" t="s">
        <v>1006</v>
      </c>
      <c r="C120" s="222">
        <v>847.6</v>
      </c>
      <c r="D120" s="222">
        <v>847.6</v>
      </c>
      <c r="E120" s="222"/>
      <c r="F120" s="222"/>
      <c r="G120" s="222"/>
      <c r="H120" s="318" t="s">
        <v>1077</v>
      </c>
    </row>
    <row r="121" spans="1:8">
      <c r="A121" s="223" t="s">
        <v>1007</v>
      </c>
      <c r="B121" s="223" t="s">
        <v>681</v>
      </c>
      <c r="C121" s="222">
        <v>4793.26</v>
      </c>
      <c r="D121" s="222">
        <v>4793.26</v>
      </c>
      <c r="E121" s="222"/>
      <c r="F121" s="222"/>
      <c r="G121" s="222"/>
      <c r="H121" s="318" t="s">
        <v>1077</v>
      </c>
    </row>
    <row r="122" spans="1:8">
      <c r="A122" s="223" t="s">
        <v>1008</v>
      </c>
      <c r="B122" s="223" t="s">
        <v>1009</v>
      </c>
      <c r="C122" s="222">
        <v>924.66</v>
      </c>
      <c r="D122" s="222">
        <v>924.66</v>
      </c>
      <c r="E122" s="222"/>
      <c r="F122" s="222"/>
      <c r="G122" s="222"/>
      <c r="H122" s="318" t="s">
        <v>1077</v>
      </c>
    </row>
    <row r="123" spans="1:8">
      <c r="A123" s="223" t="s">
        <v>1010</v>
      </c>
      <c r="B123" s="223" t="s">
        <v>1011</v>
      </c>
      <c r="C123" s="222">
        <v>886.13</v>
      </c>
      <c r="D123" s="222">
        <v>886.13</v>
      </c>
      <c r="E123" s="222"/>
      <c r="F123" s="222"/>
      <c r="G123" s="222"/>
      <c r="H123" s="318" t="s">
        <v>1077</v>
      </c>
    </row>
    <row r="124" spans="1:8">
      <c r="A124" s="223" t="s">
        <v>1012</v>
      </c>
      <c r="B124" s="223" t="s">
        <v>1013</v>
      </c>
      <c r="C124" s="222">
        <v>1772.26</v>
      </c>
      <c r="D124" s="222">
        <v>1772.26</v>
      </c>
      <c r="E124" s="222"/>
      <c r="F124" s="222"/>
      <c r="G124" s="222"/>
      <c r="H124" s="318" t="s">
        <v>1077</v>
      </c>
    </row>
    <row r="125" spans="1:8">
      <c r="A125" s="223" t="s">
        <v>1014</v>
      </c>
      <c r="B125" s="223" t="s">
        <v>1015</v>
      </c>
      <c r="C125" s="222">
        <v>886.13</v>
      </c>
      <c r="D125" s="222">
        <v>886.13</v>
      </c>
      <c r="E125" s="222"/>
      <c r="F125" s="222"/>
      <c r="G125" s="222"/>
      <c r="H125" s="318" t="s">
        <v>1077</v>
      </c>
    </row>
    <row r="126" spans="1:8">
      <c r="A126" s="223" t="s">
        <v>1016</v>
      </c>
      <c r="B126" s="223" t="s">
        <v>647</v>
      </c>
      <c r="C126" s="222">
        <v>773.95</v>
      </c>
      <c r="D126" s="222">
        <v>773.95</v>
      </c>
      <c r="E126" s="222"/>
      <c r="F126" s="222"/>
      <c r="G126" s="222"/>
      <c r="H126" s="318" t="s">
        <v>1077</v>
      </c>
    </row>
    <row r="127" spans="1:8">
      <c r="A127" s="223" t="s">
        <v>1017</v>
      </c>
      <c r="B127" s="223" t="s">
        <v>729</v>
      </c>
      <c r="C127" s="222">
        <v>450.66</v>
      </c>
      <c r="D127" s="222">
        <v>450.66</v>
      </c>
      <c r="E127" s="222"/>
      <c r="F127" s="222"/>
      <c r="G127" s="222"/>
      <c r="H127" s="318" t="s">
        <v>1077</v>
      </c>
    </row>
    <row r="128" spans="1:8">
      <c r="A128" s="223" t="s">
        <v>1018</v>
      </c>
      <c r="B128" s="223" t="s">
        <v>637</v>
      </c>
      <c r="C128" s="222">
        <v>2389.04</v>
      </c>
      <c r="D128" s="222">
        <v>2389.04</v>
      </c>
      <c r="E128" s="222"/>
      <c r="F128" s="222"/>
      <c r="G128" s="222"/>
      <c r="H128" s="318" t="s">
        <v>1077</v>
      </c>
    </row>
    <row r="129" spans="1:8">
      <c r="A129" s="223" t="s">
        <v>1019</v>
      </c>
      <c r="B129" s="223" t="s">
        <v>659</v>
      </c>
      <c r="C129" s="222">
        <v>719.34</v>
      </c>
      <c r="D129" s="222">
        <v>719.34</v>
      </c>
      <c r="E129" s="222"/>
      <c r="F129" s="222"/>
      <c r="G129" s="222"/>
      <c r="H129" s="318" t="s">
        <v>1077</v>
      </c>
    </row>
    <row r="130" spans="1:8">
      <c r="A130" s="223" t="s">
        <v>1020</v>
      </c>
      <c r="B130" s="223" t="s">
        <v>1021</v>
      </c>
      <c r="C130" s="222">
        <v>3029.65</v>
      </c>
      <c r="D130" s="222">
        <v>3029.65</v>
      </c>
      <c r="E130" s="222"/>
      <c r="F130" s="222"/>
      <c r="G130" s="222"/>
      <c r="H130" s="318" t="s">
        <v>1077</v>
      </c>
    </row>
    <row r="131" spans="1:8">
      <c r="A131" s="223" t="s">
        <v>1022</v>
      </c>
      <c r="B131" s="223" t="s">
        <v>1023</v>
      </c>
      <c r="C131" s="222">
        <v>2043.04</v>
      </c>
      <c r="D131" s="222">
        <v>2043.04</v>
      </c>
      <c r="E131" s="222"/>
      <c r="F131" s="222"/>
      <c r="G131" s="222"/>
      <c r="H131" s="318" t="s">
        <v>1077</v>
      </c>
    </row>
    <row r="132" spans="1:8">
      <c r="A132" s="223" t="s">
        <v>1024</v>
      </c>
      <c r="B132" s="223" t="s">
        <v>1025</v>
      </c>
      <c r="C132" s="222">
        <v>2916.73</v>
      </c>
      <c r="D132" s="222">
        <v>2916.73</v>
      </c>
      <c r="E132" s="222"/>
      <c r="F132" s="222"/>
      <c r="G132" s="222"/>
      <c r="H132" s="318" t="s">
        <v>1077</v>
      </c>
    </row>
    <row r="133" spans="1:8">
      <c r="A133" s="223" t="s">
        <v>1026</v>
      </c>
      <c r="B133" s="223" t="s">
        <v>1027</v>
      </c>
      <c r="C133" s="222">
        <v>847.6</v>
      </c>
      <c r="D133" s="222">
        <v>847.6</v>
      </c>
      <c r="E133" s="222"/>
      <c r="F133" s="222"/>
      <c r="G133" s="222"/>
      <c r="H133" s="318" t="s">
        <v>1077</v>
      </c>
    </row>
    <row r="134" spans="1:8">
      <c r="A134" s="223" t="s">
        <v>1028</v>
      </c>
      <c r="B134" s="223" t="s">
        <v>1029</v>
      </c>
      <c r="C134" s="222">
        <v>2716.21</v>
      </c>
      <c r="D134" s="222">
        <v>2716.21</v>
      </c>
      <c r="E134" s="222"/>
      <c r="F134" s="222"/>
      <c r="G134" s="222"/>
      <c r="H134" s="318" t="s">
        <v>1077</v>
      </c>
    </row>
    <row r="135" spans="1:8">
      <c r="A135" s="223" t="s">
        <v>1030</v>
      </c>
      <c r="B135" s="223" t="s">
        <v>1031</v>
      </c>
      <c r="C135" s="222">
        <v>924.66</v>
      </c>
      <c r="D135" s="222">
        <v>924.66</v>
      </c>
      <c r="E135" s="222"/>
      <c r="F135" s="222"/>
      <c r="G135" s="222"/>
      <c r="H135" s="318" t="s">
        <v>1077</v>
      </c>
    </row>
    <row r="136" spans="1:8">
      <c r="A136" s="223" t="s">
        <v>1032</v>
      </c>
      <c r="B136" s="223" t="s">
        <v>1033</v>
      </c>
      <c r="C136" s="222">
        <v>1307.74</v>
      </c>
      <c r="D136" s="222">
        <v>1307.74</v>
      </c>
      <c r="E136" s="222"/>
      <c r="F136" s="222"/>
      <c r="G136" s="222"/>
      <c r="H136" s="318" t="s">
        <v>1077</v>
      </c>
    </row>
    <row r="137" spans="1:8">
      <c r="A137" s="223" t="s">
        <v>1034</v>
      </c>
      <c r="B137" s="223" t="s">
        <v>617</v>
      </c>
      <c r="C137" s="222">
        <v>750</v>
      </c>
      <c r="D137" s="222">
        <v>750</v>
      </c>
      <c r="E137" s="222"/>
      <c r="F137" s="222"/>
      <c r="G137" s="222"/>
      <c r="H137" s="318" t="s">
        <v>1077</v>
      </c>
    </row>
    <row r="138" spans="1:8">
      <c r="A138" s="223" t="s">
        <v>1035</v>
      </c>
      <c r="B138" s="223" t="s">
        <v>1036</v>
      </c>
      <c r="C138" s="222">
        <v>100</v>
      </c>
      <c r="D138" s="222">
        <v>100</v>
      </c>
      <c r="E138" s="222"/>
      <c r="F138" s="222"/>
      <c r="G138" s="222"/>
      <c r="H138" s="318" t="s">
        <v>1077</v>
      </c>
    </row>
    <row r="139" spans="1:8">
      <c r="A139" s="223" t="s">
        <v>1037</v>
      </c>
      <c r="B139" s="223" t="s">
        <v>1038</v>
      </c>
      <c r="C139" s="222">
        <v>963.18</v>
      </c>
      <c r="D139" s="222">
        <v>963.18</v>
      </c>
      <c r="E139" s="222"/>
      <c r="F139" s="222"/>
      <c r="G139" s="222"/>
      <c r="H139" s="318" t="s">
        <v>1077</v>
      </c>
    </row>
    <row r="140" spans="1:8">
      <c r="A140" s="223" t="s">
        <v>1039</v>
      </c>
      <c r="B140" s="223" t="s">
        <v>1040</v>
      </c>
      <c r="C140" s="222">
        <v>847.6</v>
      </c>
      <c r="D140" s="222">
        <v>847.6</v>
      </c>
      <c r="E140" s="222"/>
      <c r="F140" s="222"/>
      <c r="G140" s="222"/>
      <c r="H140" s="318" t="s">
        <v>1077</v>
      </c>
    </row>
    <row r="141" spans="1:8">
      <c r="A141" s="223" t="s">
        <v>1041</v>
      </c>
      <c r="B141" s="223" t="s">
        <v>1042</v>
      </c>
      <c r="C141" s="222">
        <v>847.6</v>
      </c>
      <c r="D141" s="222">
        <v>847.6</v>
      </c>
      <c r="E141" s="222"/>
      <c r="F141" s="222"/>
      <c r="G141" s="222"/>
      <c r="H141" s="318" t="s">
        <v>1077</v>
      </c>
    </row>
    <row r="142" spans="1:8">
      <c r="A142" s="223" t="s">
        <v>1043</v>
      </c>
      <c r="B142" s="223" t="s">
        <v>1044</v>
      </c>
      <c r="C142" s="222">
        <v>886.13</v>
      </c>
      <c r="D142" s="222">
        <v>886.13</v>
      </c>
      <c r="E142" s="222"/>
      <c r="F142" s="222"/>
      <c r="G142" s="222"/>
      <c r="H142" s="318" t="s">
        <v>1077</v>
      </c>
    </row>
    <row r="143" spans="1:8">
      <c r="A143" s="223" t="s">
        <v>1045</v>
      </c>
      <c r="B143" s="223" t="s">
        <v>1046</v>
      </c>
      <c r="C143" s="222">
        <v>64.89</v>
      </c>
      <c r="D143" s="222">
        <v>64.89</v>
      </c>
      <c r="E143" s="222"/>
      <c r="F143" s="222"/>
      <c r="G143" s="222"/>
      <c r="H143" s="318" t="s">
        <v>1077</v>
      </c>
    </row>
    <row r="144" spans="1:8">
      <c r="A144" s="223" t="s">
        <v>1047</v>
      </c>
      <c r="B144" s="223" t="s">
        <v>1048</v>
      </c>
      <c r="C144" s="222">
        <v>906</v>
      </c>
      <c r="D144" s="222">
        <v>906</v>
      </c>
      <c r="E144" s="222"/>
      <c r="F144" s="222"/>
      <c r="G144" s="222"/>
      <c r="H144" s="318" t="s">
        <v>1077</v>
      </c>
    </row>
    <row r="145" spans="1:8">
      <c r="A145" s="223" t="s">
        <v>1049</v>
      </c>
      <c r="B145" s="223" t="s">
        <v>1050</v>
      </c>
      <c r="C145" s="222">
        <v>280.8</v>
      </c>
      <c r="D145" s="222">
        <v>280.8</v>
      </c>
      <c r="E145" s="222"/>
      <c r="F145" s="222"/>
      <c r="G145" s="222"/>
      <c r="H145" s="318" t="s">
        <v>1077</v>
      </c>
    </row>
    <row r="146" spans="1:8">
      <c r="A146" s="223" t="s">
        <v>1051</v>
      </c>
      <c r="B146" s="223" t="s">
        <v>607</v>
      </c>
      <c r="C146" s="222">
        <v>3440.71</v>
      </c>
      <c r="D146" s="222">
        <v>3440.71</v>
      </c>
      <c r="E146" s="222"/>
      <c r="F146" s="222"/>
      <c r="G146" s="222"/>
      <c r="H146" s="318" t="s">
        <v>1077</v>
      </c>
    </row>
    <row r="147" spans="1:8">
      <c r="A147" s="223" t="s">
        <v>1052</v>
      </c>
      <c r="B147" s="223" t="s">
        <v>688</v>
      </c>
      <c r="C147" s="222">
        <v>2009.14</v>
      </c>
      <c r="D147" s="222">
        <v>2009.14</v>
      </c>
      <c r="E147" s="222"/>
      <c r="F147" s="222"/>
      <c r="G147" s="222"/>
      <c r="H147" s="318" t="s">
        <v>1077</v>
      </c>
    </row>
    <row r="148" spans="1:8">
      <c r="A148" s="223" t="s">
        <v>1053</v>
      </c>
      <c r="B148" s="223" t="s">
        <v>1054</v>
      </c>
      <c r="C148" s="222">
        <v>1339.41</v>
      </c>
      <c r="D148" s="222">
        <v>1339.41</v>
      </c>
      <c r="E148" s="222"/>
      <c r="F148" s="222"/>
      <c r="G148" s="222"/>
      <c r="H148" s="318" t="s">
        <v>1077</v>
      </c>
    </row>
    <row r="149" spans="1:8">
      <c r="A149" s="223" t="s">
        <v>1055</v>
      </c>
      <c r="B149" s="223" t="s">
        <v>1056</v>
      </c>
      <c r="C149" s="222">
        <v>750</v>
      </c>
      <c r="D149" s="222">
        <v>750</v>
      </c>
      <c r="E149" s="222"/>
      <c r="F149" s="222"/>
      <c r="G149" s="222"/>
      <c r="H149" s="318" t="s">
        <v>1077</v>
      </c>
    </row>
    <row r="150" spans="1:8">
      <c r="A150" s="223" t="s">
        <v>1057</v>
      </c>
      <c r="B150" s="223" t="s">
        <v>1058</v>
      </c>
      <c r="C150" s="222">
        <v>50.07</v>
      </c>
      <c r="D150" s="222">
        <v>50.07</v>
      </c>
      <c r="E150" s="222"/>
      <c r="F150" s="222"/>
      <c r="G150" s="222"/>
      <c r="H150" s="318" t="s">
        <v>1077</v>
      </c>
    </row>
    <row r="151" spans="1:8" ht="30.6">
      <c r="A151" s="223" t="s">
        <v>1059</v>
      </c>
      <c r="B151" s="223" t="s">
        <v>1060</v>
      </c>
      <c r="C151" s="222">
        <v>80100</v>
      </c>
      <c r="D151" s="222">
        <v>80100</v>
      </c>
      <c r="E151" s="222"/>
      <c r="F151" s="222"/>
      <c r="G151" s="222"/>
      <c r="H151" s="318" t="s">
        <v>1081</v>
      </c>
    </row>
    <row r="152" spans="1:8" ht="30.6">
      <c r="A152" s="223" t="s">
        <v>1061</v>
      </c>
      <c r="B152" s="223" t="s">
        <v>1062</v>
      </c>
      <c r="C152" s="222">
        <v>42320.83</v>
      </c>
      <c r="D152" s="222">
        <v>42320.83</v>
      </c>
      <c r="E152" s="222"/>
      <c r="F152" s="222"/>
      <c r="G152" s="222"/>
      <c r="H152" s="318" t="s">
        <v>1081</v>
      </c>
    </row>
    <row r="153" spans="1:8" ht="30.6">
      <c r="A153" s="223" t="s">
        <v>1063</v>
      </c>
      <c r="B153" s="223" t="s">
        <v>1064</v>
      </c>
      <c r="C153" s="222">
        <v>61697.53</v>
      </c>
      <c r="D153" s="222">
        <v>61697.53</v>
      </c>
      <c r="E153" s="222"/>
      <c r="F153" s="222"/>
      <c r="G153" s="222"/>
      <c r="H153" s="318" t="s">
        <v>1081</v>
      </c>
    </row>
    <row r="154" spans="1:8">
      <c r="A154" s="223" t="s">
        <v>1065</v>
      </c>
      <c r="B154" s="223" t="s">
        <v>1066</v>
      </c>
      <c r="C154" s="222">
        <v>1278</v>
      </c>
      <c r="D154" s="222">
        <v>1278</v>
      </c>
      <c r="E154" s="222"/>
      <c r="F154" s="222"/>
      <c r="G154" s="222"/>
      <c r="H154" s="318" t="s">
        <v>1077</v>
      </c>
    </row>
    <row r="155" spans="1:8">
      <c r="A155" s="223" t="s">
        <v>1067</v>
      </c>
      <c r="B155" s="223" t="s">
        <v>1068</v>
      </c>
      <c r="C155" s="222">
        <v>253709.2</v>
      </c>
      <c r="D155" s="222">
        <v>253709.2</v>
      </c>
      <c r="E155" s="222"/>
      <c r="F155" s="222"/>
      <c r="G155" s="222"/>
      <c r="H155" s="318" t="s">
        <v>1077</v>
      </c>
    </row>
    <row r="156" spans="1:8">
      <c r="A156" s="223" t="s">
        <v>1069</v>
      </c>
      <c r="B156" s="223" t="s">
        <v>1070</v>
      </c>
      <c r="C156" s="222">
        <v>28047.7</v>
      </c>
      <c r="D156" s="222">
        <v>28047.7</v>
      </c>
      <c r="E156" s="222"/>
      <c r="F156" s="222"/>
      <c r="G156" s="222"/>
      <c r="H156" s="318" t="s">
        <v>1077</v>
      </c>
    </row>
    <row r="157" spans="1:8" ht="30.6">
      <c r="A157" s="223" t="s">
        <v>1071</v>
      </c>
      <c r="B157" s="223" t="s">
        <v>1072</v>
      </c>
      <c r="C157" s="222">
        <v>41739.660000000003</v>
      </c>
      <c r="D157" s="222">
        <v>41739.660000000003</v>
      </c>
      <c r="E157" s="222"/>
      <c r="F157" s="222"/>
      <c r="G157" s="222"/>
      <c r="H157" s="318" t="s">
        <v>1083</v>
      </c>
    </row>
    <row r="158" spans="1:8">
      <c r="A158" s="223" t="s">
        <v>1073</v>
      </c>
      <c r="B158" s="223" t="s">
        <v>1074</v>
      </c>
      <c r="C158" s="222">
        <v>1265.73</v>
      </c>
      <c r="D158" s="222">
        <v>1265.73</v>
      </c>
      <c r="E158" s="222"/>
      <c r="F158" s="222"/>
      <c r="G158" s="222"/>
      <c r="H158" s="318" t="s">
        <v>1077</v>
      </c>
    </row>
    <row r="159" spans="1:8">
      <c r="A159" s="223" t="s">
        <v>1075</v>
      </c>
      <c r="B159" s="223" t="s">
        <v>1076</v>
      </c>
      <c r="C159" s="222">
        <v>3508.8</v>
      </c>
      <c r="D159" s="222">
        <v>3508.8</v>
      </c>
      <c r="E159" s="222"/>
      <c r="F159" s="222"/>
      <c r="G159" s="222"/>
      <c r="H159" s="318" t="s">
        <v>1077</v>
      </c>
    </row>
    <row r="160" spans="1:8">
      <c r="A160" s="317"/>
      <c r="B160" s="317" t="s">
        <v>338</v>
      </c>
      <c r="C160" s="316">
        <f>SUM(C8:C159)</f>
        <v>3559231.9200000013</v>
      </c>
      <c r="D160" s="316">
        <f>SUM(D8:D159)</f>
        <v>3559231.9200000013</v>
      </c>
      <c r="E160" s="316">
        <f>SUM(E8:E159)</f>
        <v>0</v>
      </c>
      <c r="F160" s="316">
        <f>SUM(F8:F159)</f>
        <v>0</v>
      </c>
      <c r="G160" s="316">
        <f>SUM(G8:G159)</f>
        <v>0</v>
      </c>
      <c r="H160" s="316"/>
    </row>
    <row r="163" spans="1:8">
      <c r="A163" s="217" t="s">
        <v>337</v>
      </c>
      <c r="B163" s="190"/>
      <c r="C163" s="23"/>
      <c r="D163" s="23"/>
      <c r="E163" s="23"/>
      <c r="F163" s="23"/>
      <c r="G163" s="23"/>
      <c r="H163" s="319" t="s">
        <v>336</v>
      </c>
    </row>
    <row r="164" spans="1:8">
      <c r="A164" s="285"/>
    </row>
    <row r="165" spans="1:8" ht="15" customHeight="1">
      <c r="A165" s="228" t="s">
        <v>45</v>
      </c>
      <c r="B165" s="227" t="s">
        <v>46</v>
      </c>
      <c r="C165" s="225" t="s">
        <v>244</v>
      </c>
      <c r="D165" s="264" t="s">
        <v>267</v>
      </c>
      <c r="E165" s="264" t="s">
        <v>266</v>
      </c>
      <c r="F165" s="264" t="s">
        <v>265</v>
      </c>
      <c r="G165" s="263" t="s">
        <v>264</v>
      </c>
      <c r="H165" s="227" t="s">
        <v>263</v>
      </c>
    </row>
    <row r="166" spans="1:8">
      <c r="A166" s="223"/>
      <c r="B166" s="223"/>
      <c r="C166" s="222"/>
      <c r="D166" s="222"/>
      <c r="E166" s="222"/>
      <c r="F166" s="222"/>
      <c r="G166" s="222"/>
      <c r="H166" s="318"/>
    </row>
    <row r="167" spans="1:8">
      <c r="A167" s="223"/>
      <c r="B167" s="223"/>
      <c r="C167" s="222"/>
      <c r="D167" s="222"/>
      <c r="E167" s="222"/>
      <c r="F167" s="222"/>
      <c r="G167" s="222"/>
      <c r="H167" s="318"/>
    </row>
    <row r="168" spans="1:8">
      <c r="A168" s="223"/>
      <c r="B168" s="223"/>
      <c r="C168" s="222"/>
      <c r="D168" s="222"/>
      <c r="E168" s="222"/>
      <c r="F168" s="222"/>
      <c r="G168" s="222"/>
      <c r="H168" s="318"/>
    </row>
    <row r="169" spans="1:8">
      <c r="A169" s="223"/>
      <c r="B169" s="223"/>
      <c r="C169" s="222"/>
      <c r="D169" s="222"/>
      <c r="E169" s="222"/>
      <c r="F169" s="222"/>
      <c r="G169" s="222"/>
      <c r="H169" s="318"/>
    </row>
    <row r="170" spans="1:8">
      <c r="A170" s="223"/>
      <c r="B170" s="223"/>
      <c r="C170" s="222"/>
      <c r="D170" s="222"/>
      <c r="E170" s="222"/>
      <c r="F170" s="222"/>
      <c r="G170" s="222"/>
      <c r="H170" s="318"/>
    </row>
    <row r="171" spans="1:8">
      <c r="A171" s="223"/>
      <c r="B171" s="223"/>
      <c r="C171" s="222"/>
      <c r="D171" s="222"/>
      <c r="E171" s="222"/>
      <c r="F171" s="222"/>
      <c r="G171" s="222"/>
      <c r="H171" s="318"/>
    </row>
    <row r="172" spans="1:8">
      <c r="A172" s="223"/>
      <c r="B172" s="223"/>
      <c r="C172" s="222"/>
      <c r="D172" s="222"/>
      <c r="E172" s="222"/>
      <c r="F172" s="222"/>
      <c r="G172" s="222"/>
      <c r="H172" s="318"/>
    </row>
    <row r="173" spans="1:8">
      <c r="A173" s="223"/>
      <c r="B173" s="223"/>
      <c r="C173" s="222"/>
      <c r="D173" s="222"/>
      <c r="E173" s="222"/>
      <c r="F173" s="222"/>
      <c r="G173" s="222"/>
      <c r="H173" s="318"/>
    </row>
    <row r="174" spans="1:8">
      <c r="A174" s="223"/>
      <c r="B174" s="223"/>
      <c r="C174" s="222"/>
      <c r="D174" s="222"/>
      <c r="E174" s="222"/>
      <c r="F174" s="222"/>
      <c r="G174" s="222"/>
      <c r="H174" s="318"/>
    </row>
    <row r="175" spans="1:8">
      <c r="A175" s="223"/>
      <c r="B175" s="223"/>
      <c r="C175" s="222"/>
      <c r="D175" s="222"/>
      <c r="E175" s="222"/>
      <c r="F175" s="222"/>
      <c r="G175" s="222"/>
      <c r="H175" s="318"/>
    </row>
    <row r="176" spans="1:8">
      <c r="A176" s="223"/>
      <c r="B176" s="223"/>
      <c r="C176" s="222"/>
      <c r="D176" s="222"/>
      <c r="E176" s="222"/>
      <c r="F176" s="222"/>
      <c r="G176" s="222"/>
      <c r="H176" s="318"/>
    </row>
    <row r="177" spans="1:8">
      <c r="A177" s="223"/>
      <c r="B177" s="223"/>
      <c r="C177" s="222"/>
      <c r="D177" s="222"/>
      <c r="E177" s="222"/>
      <c r="F177" s="222"/>
      <c r="G177" s="222"/>
      <c r="H177" s="318"/>
    </row>
    <row r="178" spans="1:8">
      <c r="A178" s="223"/>
      <c r="B178" s="223"/>
      <c r="C178" s="222"/>
      <c r="D178" s="222"/>
      <c r="E178" s="222"/>
      <c r="F178" s="222"/>
      <c r="G178" s="222"/>
      <c r="H178" s="318"/>
    </row>
    <row r="179" spans="1:8">
      <c r="A179" s="223"/>
      <c r="B179" s="223"/>
      <c r="C179" s="222"/>
      <c r="D179" s="222"/>
      <c r="E179" s="222"/>
      <c r="F179" s="222"/>
      <c r="G179" s="222"/>
      <c r="H179" s="318"/>
    </row>
    <row r="180" spans="1:8">
      <c r="A180" s="317"/>
      <c r="B180" s="317" t="s">
        <v>335</v>
      </c>
      <c r="C180" s="316">
        <f>SUM(C166:C179)</f>
        <v>0</v>
      </c>
      <c r="D180" s="316">
        <f>SUM(D166:D179)</f>
        <v>0</v>
      </c>
      <c r="E180" s="316">
        <f>SUM(E166:E179)</f>
        <v>0</v>
      </c>
      <c r="F180" s="316">
        <f>SUM(F166:F179)</f>
        <v>0</v>
      </c>
      <c r="G180" s="316">
        <f>SUM(G166:G179)</f>
        <v>0</v>
      </c>
      <c r="H180" s="316"/>
    </row>
  </sheetData>
  <dataValidations count="8">
    <dataValidation allowBlank="1" showInputMessage="1" showErrorMessage="1" prompt="Saldo final de la Información Financiera Trimestral que se presenta (trimestral: 1er, 2do, 3ro. o 4to.)." sqref="C7 C165"/>
    <dataValidation allowBlank="1" showInputMessage="1" showErrorMessage="1" prompt="Corresponde al número de la cuenta de acuerdo al Plan de Cuentas emitido por el CONAC (DOF 23/12/2015)." sqref="A7 A165"/>
    <dataValidation allowBlank="1" showInputMessage="1" showErrorMessage="1" prompt="Informar sobre la factibilidad de pago." sqref="H7 H165"/>
    <dataValidation allowBlank="1" showInputMessage="1" showErrorMessage="1" prompt="Importe de la cuentas por cobrar con vencimiento mayor a 365 días." sqref="G7 G165"/>
    <dataValidation allowBlank="1" showInputMessage="1" showErrorMessage="1" prompt="Importe de la cuentas por cobrar con fecha de vencimiento de 181 a 365 días." sqref="F7 F165"/>
    <dataValidation allowBlank="1" showInputMessage="1" showErrorMessage="1" prompt="Importe de la cuentas por cobrar con fecha de vencimiento de 91 a 180 días." sqref="E7 E165"/>
    <dataValidation allowBlank="1" showInputMessage="1" showErrorMessage="1" prompt="Importe de la cuentas por cobrar con fecha de vencimiento de 1 a 90 días." sqref="D7 D165"/>
    <dataValidation allowBlank="1" showInputMessage="1" showErrorMessage="1" prompt="Corresponde al nombre o descripción de la cuenta de acuerdo al Plan de Cuentas emitido por el CONAC." sqref="B7 B165"/>
  </dataValidations>
  <pageMargins left="0.7" right="0.7" top="0.75" bottom="0.75" header="0.3" footer="0.3"/>
  <pageSetup scale="55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2"/>
  <sheetViews>
    <sheetView view="pageBreakPreview" zoomScaleNormal="100" zoomScaleSheetLayoutView="10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6640625" defaultRowHeight="10.199999999999999"/>
  <cols>
    <col min="1" max="1" width="20.6640625" style="6" customWidth="1"/>
    <col min="2" max="2" width="50.6640625" style="6" customWidth="1"/>
    <col min="3" max="7" width="17.6640625" style="7" customWidth="1"/>
    <col min="8" max="8" width="17.6640625" style="6" customWidth="1"/>
    <col min="9" max="16384" width="13.6640625" style="6"/>
  </cols>
  <sheetData>
    <row r="2" spans="1:8" ht="15" customHeight="1">
      <c r="A2" s="482" t="s">
        <v>143</v>
      </c>
      <c r="B2" s="483"/>
      <c r="C2" s="88"/>
      <c r="D2" s="88"/>
      <c r="E2" s="88"/>
      <c r="F2" s="88"/>
      <c r="G2" s="88"/>
      <c r="H2" s="88"/>
    </row>
    <row r="3" spans="1:8" ht="10.8" thickBot="1">
      <c r="A3" s="88"/>
      <c r="B3" s="88"/>
      <c r="C3" s="88"/>
      <c r="D3" s="88"/>
      <c r="E3" s="88"/>
      <c r="F3" s="88"/>
      <c r="G3" s="88"/>
      <c r="H3" s="88"/>
    </row>
    <row r="4" spans="1:8" ht="14.1" customHeight="1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E18"/>
  <sheetViews>
    <sheetView zoomScaleNormal="100" zoomScaleSheetLayoutView="100" workbookViewId="0">
      <selection activeCell="A5" sqref="A5"/>
    </sheetView>
  </sheetViews>
  <sheetFormatPr baseColWidth="10" defaultColWidth="13.6640625" defaultRowHeight="10.199999999999999"/>
  <cols>
    <col min="1" max="1" width="20.6640625" style="89" customWidth="1"/>
    <col min="2" max="2" width="50.6640625" style="89" customWidth="1"/>
    <col min="3" max="3" width="17.6640625" style="7" customWidth="1"/>
    <col min="4" max="5" width="17.6640625" style="89" customWidth="1"/>
    <col min="6" max="16384" width="13.6640625" style="89"/>
  </cols>
  <sheetData>
    <row r="1" spans="1:5">
      <c r="A1" s="3" t="s">
        <v>43</v>
      </c>
      <c r="B1" s="3"/>
      <c r="D1" s="7"/>
    </row>
    <row r="2" spans="1:5">
      <c r="A2" s="3" t="s">
        <v>139</v>
      </c>
      <c r="B2" s="3"/>
      <c r="D2" s="7"/>
      <c r="E2" s="5" t="s">
        <v>44</v>
      </c>
    </row>
    <row r="5" spans="1:5" ht="11.25" customHeight="1">
      <c r="A5" s="328" t="s">
        <v>345</v>
      </c>
      <c r="B5" s="328"/>
      <c r="E5" s="319" t="s">
        <v>342</v>
      </c>
    </row>
    <row r="6" spans="1:5">
      <c r="D6" s="23"/>
    </row>
    <row r="7" spans="1:5" ht="15" customHeight="1">
      <c r="A7" s="228" t="s">
        <v>45</v>
      </c>
      <c r="B7" s="227" t="s">
        <v>46</v>
      </c>
      <c r="C7" s="225" t="s">
        <v>244</v>
      </c>
      <c r="D7" s="225" t="s">
        <v>341</v>
      </c>
      <c r="E7" s="225" t="s">
        <v>263</v>
      </c>
    </row>
    <row r="8" spans="1:5" ht="11.25" customHeight="1">
      <c r="A8" s="223"/>
      <c r="B8" s="223"/>
      <c r="C8" s="318"/>
      <c r="D8" s="318"/>
      <c r="E8" s="297"/>
    </row>
    <row r="9" spans="1:5">
      <c r="A9" s="223"/>
      <c r="B9" s="223"/>
      <c r="C9" s="318"/>
      <c r="D9" s="318"/>
      <c r="E9" s="297"/>
    </row>
    <row r="10" spans="1:5">
      <c r="A10" s="327"/>
      <c r="B10" s="327" t="s">
        <v>344</v>
      </c>
      <c r="C10" s="326">
        <f>SUM(C8:C9)</f>
        <v>0</v>
      </c>
      <c r="D10" s="320"/>
      <c r="E10" s="320"/>
    </row>
    <row r="13" spans="1:5" ht="11.25" customHeight="1">
      <c r="A13" s="217" t="s">
        <v>343</v>
      </c>
      <c r="B13" s="190"/>
      <c r="E13" s="319" t="s">
        <v>342</v>
      </c>
    </row>
    <row r="14" spans="1:5">
      <c r="A14" s="285"/>
    </row>
    <row r="15" spans="1:5" ht="15" customHeight="1">
      <c r="A15" s="228" t="s">
        <v>45</v>
      </c>
      <c r="B15" s="227" t="s">
        <v>46</v>
      </c>
      <c r="C15" s="225" t="s">
        <v>244</v>
      </c>
      <c r="D15" s="225" t="s">
        <v>341</v>
      </c>
      <c r="E15" s="225" t="s">
        <v>263</v>
      </c>
    </row>
    <row r="16" spans="1:5">
      <c r="A16" s="325"/>
      <c r="B16" s="324"/>
      <c r="C16" s="323"/>
      <c r="D16" s="318"/>
      <c r="E16" s="297"/>
    </row>
    <row r="17" spans="1:5">
      <c r="A17" s="223"/>
      <c r="B17" s="322"/>
      <c r="C17" s="318"/>
      <c r="D17" s="318"/>
      <c r="E17" s="297"/>
    </row>
    <row r="18" spans="1:5">
      <c r="A18" s="317"/>
      <c r="B18" s="317" t="s">
        <v>340</v>
      </c>
      <c r="C18" s="321">
        <f>SUM(C16:C17)</f>
        <v>0</v>
      </c>
      <c r="D18" s="320"/>
      <c r="E18" s="320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6640625" defaultRowHeight="10.199999999999999"/>
  <cols>
    <col min="1" max="1" width="20.6640625" style="6" customWidth="1"/>
    <col min="2" max="2" width="50.6640625" style="6" customWidth="1"/>
    <col min="3" max="3" width="17.6640625" style="7" customWidth="1"/>
    <col min="4" max="5" width="17.6640625" style="6" customWidth="1"/>
    <col min="6" max="16384" width="13.6640625" style="6"/>
  </cols>
  <sheetData>
    <row r="2" spans="1:5" ht="15" customHeight="1">
      <c r="A2" s="482" t="s">
        <v>143</v>
      </c>
      <c r="B2" s="483"/>
      <c r="D2" s="88"/>
      <c r="E2" s="88"/>
    </row>
    <row r="3" spans="1:5" ht="10.8" thickBot="1">
      <c r="A3" s="88"/>
      <c r="B3" s="88"/>
      <c r="D3" s="88"/>
      <c r="E3" s="88"/>
    </row>
    <row r="4" spans="1:5" ht="14.1" customHeight="1">
      <c r="A4" s="137" t="s">
        <v>234</v>
      </c>
      <c r="B4" s="94"/>
      <c r="C4" s="107"/>
      <c r="D4" s="94"/>
      <c r="E4" s="95"/>
    </row>
    <row r="5" spans="1:5" ht="14.1" customHeight="1">
      <c r="A5" s="139" t="s">
        <v>144</v>
      </c>
      <c r="B5" s="12"/>
      <c r="C5" s="13"/>
      <c r="D5" s="12"/>
      <c r="E5" s="96"/>
    </row>
    <row r="6" spans="1:5" ht="14.1" customHeight="1">
      <c r="A6" s="139" t="s">
        <v>173</v>
      </c>
      <c r="B6" s="92"/>
      <c r="C6" s="108"/>
      <c r="D6" s="92"/>
      <c r="E6" s="93"/>
    </row>
    <row r="7" spans="1:5" ht="14.1" customHeight="1">
      <c r="A7" s="156" t="s">
        <v>180</v>
      </c>
      <c r="B7" s="12"/>
      <c r="C7" s="13"/>
      <c r="D7" s="12"/>
      <c r="E7" s="96"/>
    </row>
    <row r="8" spans="1:5" ht="14.1" customHeight="1" thickBot="1">
      <c r="A8" s="144" t="s">
        <v>174</v>
      </c>
      <c r="B8" s="97"/>
      <c r="C8" s="109"/>
      <c r="D8" s="97"/>
      <c r="E8" s="98"/>
    </row>
    <row r="9" spans="1:5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E26"/>
  <sheetViews>
    <sheetView zoomScaleNormal="100" zoomScaleSheetLayoutView="100" workbookViewId="0">
      <selection activeCell="A5" sqref="A5"/>
    </sheetView>
  </sheetViews>
  <sheetFormatPr baseColWidth="10" defaultColWidth="11.44140625" defaultRowHeight="10.199999999999999"/>
  <cols>
    <col min="1" max="1" width="20.6640625" style="89" customWidth="1"/>
    <col min="2" max="2" width="50.6640625" style="89" customWidth="1"/>
    <col min="3" max="3" width="17.6640625" style="7" customWidth="1"/>
    <col min="4" max="5" width="17.6640625" style="89" customWidth="1"/>
    <col min="6" max="16384" width="11.44140625" style="89"/>
  </cols>
  <sheetData>
    <row r="1" spans="1:5" s="12" customFormat="1">
      <c r="A1" s="21" t="s">
        <v>43</v>
      </c>
      <c r="B1" s="21"/>
      <c r="C1" s="331"/>
      <c r="D1" s="24"/>
      <c r="E1" s="5"/>
    </row>
    <row r="2" spans="1:5" s="12" customFormat="1">
      <c r="A2" s="21" t="s">
        <v>139</v>
      </c>
      <c r="B2" s="21"/>
      <c r="C2" s="13"/>
    </row>
    <row r="3" spans="1:5" s="12" customFormat="1">
      <c r="C3" s="13"/>
    </row>
    <row r="4" spans="1:5" s="12" customFormat="1">
      <c r="C4" s="13"/>
    </row>
    <row r="5" spans="1:5" s="12" customFormat="1">
      <c r="A5" s="217" t="s">
        <v>353</v>
      </c>
      <c r="B5" s="190"/>
      <c r="C5" s="7"/>
      <c r="D5" s="89"/>
      <c r="E5" s="319" t="s">
        <v>347</v>
      </c>
    </row>
    <row r="6" spans="1:5" s="12" customFormat="1">
      <c r="A6" s="285"/>
      <c r="B6" s="89"/>
      <c r="C6" s="7"/>
      <c r="D6" s="89"/>
      <c r="E6" s="89"/>
    </row>
    <row r="7" spans="1:5" s="12" customFormat="1" ht="15" customHeight="1">
      <c r="A7" s="228" t="s">
        <v>45</v>
      </c>
      <c r="B7" s="227" t="s">
        <v>46</v>
      </c>
      <c r="C7" s="225" t="s">
        <v>244</v>
      </c>
      <c r="D7" s="225" t="s">
        <v>341</v>
      </c>
      <c r="E7" s="225" t="s">
        <v>263</v>
      </c>
    </row>
    <row r="8" spans="1:5" s="12" customFormat="1">
      <c r="A8" s="325"/>
      <c r="B8" s="324"/>
      <c r="C8" s="323"/>
      <c r="D8" s="318"/>
      <c r="E8" s="297"/>
    </row>
    <row r="9" spans="1:5" s="12" customFormat="1">
      <c r="A9" s="223"/>
      <c r="B9" s="322"/>
      <c r="C9" s="318"/>
      <c r="D9" s="318"/>
      <c r="E9" s="297"/>
    </row>
    <row r="10" spans="1:5" s="12" customFormat="1">
      <c r="A10" s="317"/>
      <c r="B10" s="317" t="s">
        <v>352</v>
      </c>
      <c r="C10" s="321">
        <f>SUM(C8:C9)</f>
        <v>0</v>
      </c>
      <c r="D10" s="320"/>
      <c r="E10" s="320"/>
    </row>
    <row r="11" spans="1:5" s="12" customFormat="1">
      <c r="C11" s="13"/>
    </row>
    <row r="12" spans="1:5" s="12" customFormat="1">
      <c r="C12" s="13"/>
    </row>
    <row r="13" spans="1:5" s="12" customFormat="1" ht="11.25" customHeight="1">
      <c r="A13" s="217" t="s">
        <v>351</v>
      </c>
      <c r="B13" s="217"/>
      <c r="C13" s="13"/>
      <c r="D13" s="25"/>
      <c r="E13" s="190" t="s">
        <v>350</v>
      </c>
    </row>
    <row r="14" spans="1:5" s="24" customFormat="1">
      <c r="A14" s="278"/>
      <c r="B14" s="278"/>
      <c r="C14" s="23"/>
      <c r="D14" s="25"/>
    </row>
    <row r="15" spans="1:5" ht="15" customHeight="1">
      <c r="A15" s="228" t="s">
        <v>45</v>
      </c>
      <c r="B15" s="227" t="s">
        <v>46</v>
      </c>
      <c r="C15" s="225" t="s">
        <v>244</v>
      </c>
      <c r="D15" s="225" t="s">
        <v>341</v>
      </c>
      <c r="E15" s="225" t="s">
        <v>263</v>
      </c>
    </row>
    <row r="16" spans="1:5" ht="11.25" customHeight="1">
      <c r="A16" s="238"/>
      <c r="B16" s="273"/>
      <c r="C16" s="222"/>
      <c r="D16" s="222"/>
      <c r="E16" s="297"/>
    </row>
    <row r="17" spans="1:5">
      <c r="A17" s="238"/>
      <c r="B17" s="273"/>
      <c r="C17" s="222"/>
      <c r="D17" s="222"/>
      <c r="E17" s="297"/>
    </row>
    <row r="18" spans="1:5">
      <c r="A18" s="330"/>
      <c r="B18" s="330" t="s">
        <v>349</v>
      </c>
      <c r="C18" s="329">
        <f>SUM(C16:C17)</f>
        <v>0</v>
      </c>
      <c r="D18" s="244"/>
      <c r="E18" s="244"/>
    </row>
    <row r="21" spans="1:5">
      <c r="A21" s="217" t="s">
        <v>348</v>
      </c>
      <c r="B21" s="190"/>
      <c r="E21" s="319" t="s">
        <v>347</v>
      </c>
    </row>
    <row r="22" spans="1:5">
      <c r="A22" s="285"/>
    </row>
    <row r="23" spans="1:5" ht="15" customHeight="1">
      <c r="A23" s="228" t="s">
        <v>45</v>
      </c>
      <c r="B23" s="227" t="s">
        <v>46</v>
      </c>
      <c r="C23" s="225" t="s">
        <v>244</v>
      </c>
      <c r="D23" s="225" t="s">
        <v>341</v>
      </c>
      <c r="E23" s="225" t="s">
        <v>263</v>
      </c>
    </row>
    <row r="24" spans="1:5">
      <c r="A24" s="325"/>
      <c r="B24" s="324"/>
      <c r="C24" s="323"/>
      <c r="D24" s="318"/>
      <c r="E24" s="297"/>
    </row>
    <row r="25" spans="1:5">
      <c r="A25" s="223"/>
      <c r="B25" s="322"/>
      <c r="C25" s="318"/>
      <c r="D25" s="318"/>
      <c r="E25" s="297"/>
    </row>
    <row r="26" spans="1:5">
      <c r="A26" s="317"/>
      <c r="B26" s="317" t="s">
        <v>346</v>
      </c>
      <c r="C26" s="321">
        <f>SUM(C24:C25)</f>
        <v>0</v>
      </c>
      <c r="D26" s="320"/>
      <c r="E26" s="320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1.44140625" defaultRowHeight="10.199999999999999"/>
  <cols>
    <col min="1" max="1" width="20.6640625" style="6" customWidth="1"/>
    <col min="2" max="2" width="50.6640625" style="6" customWidth="1"/>
    <col min="3" max="3" width="17.6640625" style="7" customWidth="1"/>
    <col min="4" max="5" width="17.6640625" style="6" customWidth="1"/>
    <col min="6" max="16384" width="11.44140625" style="6"/>
  </cols>
  <sheetData>
    <row r="2" spans="1:5" ht="15" customHeight="1">
      <c r="A2" s="482" t="s">
        <v>143</v>
      </c>
      <c r="B2" s="483"/>
      <c r="C2" s="88"/>
      <c r="D2" s="88"/>
      <c r="E2" s="88"/>
    </row>
    <row r="3" spans="1:5" ht="10.8" thickBot="1">
      <c r="A3" s="88"/>
      <c r="B3" s="88"/>
      <c r="C3" s="88"/>
      <c r="D3" s="88"/>
      <c r="E3" s="88"/>
    </row>
    <row r="4" spans="1:5" ht="14.1" customHeight="1">
      <c r="A4" s="137" t="s">
        <v>234</v>
      </c>
      <c r="B4" s="94"/>
      <c r="C4" s="94"/>
      <c r="D4" s="94"/>
      <c r="E4" s="95"/>
    </row>
    <row r="5" spans="1:5" ht="14.1" customHeight="1">
      <c r="A5" s="139" t="s">
        <v>144</v>
      </c>
      <c r="B5" s="12"/>
      <c r="C5" s="12"/>
      <c r="D5" s="12"/>
      <c r="E5" s="96"/>
    </row>
    <row r="6" spans="1:5" ht="14.1" customHeight="1">
      <c r="A6" s="139" t="s">
        <v>173</v>
      </c>
      <c r="B6" s="105"/>
      <c r="C6" s="105"/>
      <c r="D6" s="105"/>
      <c r="E6" s="106"/>
    </row>
    <row r="7" spans="1:5" ht="14.1" customHeight="1">
      <c r="A7" s="162" t="s">
        <v>180</v>
      </c>
      <c r="B7" s="12"/>
      <c r="C7" s="12"/>
      <c r="D7" s="12"/>
      <c r="E7" s="96"/>
    </row>
    <row r="8" spans="1:5" ht="14.1" customHeight="1" thickBot="1">
      <c r="A8" s="163" t="s">
        <v>174</v>
      </c>
      <c r="B8" s="97"/>
      <c r="C8" s="97"/>
      <c r="D8" s="97"/>
      <c r="E8" s="98"/>
    </row>
    <row r="9" spans="1:5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zoomScaleNormal="100" zoomScaleSheetLayoutView="100" workbookViewId="0">
      <selection activeCell="A4" sqref="A4"/>
    </sheetView>
  </sheetViews>
  <sheetFormatPr baseColWidth="10" defaultColWidth="11.44140625" defaultRowHeight="10.199999999999999"/>
  <cols>
    <col min="1" max="1" width="8.6640625" style="189" customWidth="1"/>
    <col min="2" max="2" width="23.109375" style="2" customWidth="1"/>
    <col min="3" max="3" width="11.44140625" style="2"/>
    <col min="4" max="4" width="11.5546875" style="2" customWidth="1"/>
    <col min="5" max="5" width="10.88671875" style="2" bestFit="1" customWidth="1"/>
    <col min="6" max="7" width="12.33203125" style="27" customWidth="1"/>
    <col min="8" max="8" width="14.33203125" style="27" customWidth="1"/>
    <col min="9" max="9" width="13.44140625" style="27" customWidth="1"/>
    <col min="10" max="10" width="9.44140625" style="27" customWidth="1"/>
    <col min="11" max="12" width="9.6640625" style="27" customWidth="1"/>
    <col min="13" max="15" width="12.6640625" style="27" customWidth="1"/>
    <col min="16" max="16" width="9.109375" style="2" customWidth="1"/>
    <col min="17" max="18" width="10.6640625" style="2" customWidth="1"/>
    <col min="19" max="19" width="10.6640625" style="34" customWidth="1"/>
    <col min="20" max="20" width="11.33203125" style="2" customWidth="1"/>
    <col min="21" max="21" width="8.88671875" style="2" bestFit="1" customWidth="1"/>
    <col min="22" max="22" width="10.44140625" style="2" customWidth="1"/>
    <col min="23" max="23" width="9.33203125" style="2" bestFit="1" customWidth="1"/>
    <col min="24" max="24" width="16" style="2" customWidth="1"/>
    <col min="25" max="25" width="15" style="2" customWidth="1"/>
    <col min="26" max="26" width="11.6640625" style="2" customWidth="1"/>
    <col min="27" max="27" width="16" style="2" customWidth="1"/>
    <col min="28" max="28" width="11.44140625" style="194"/>
    <col min="29" max="16384" width="11.44140625" style="193"/>
  </cols>
  <sheetData>
    <row r="1" spans="1:28" s="24" customFormat="1" ht="18" customHeight="1">
      <c r="A1" s="496" t="s">
        <v>240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5"/>
      <c r="AB1" s="12"/>
    </row>
    <row r="2" spans="1:28" s="24" customFormat="1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>
      <c r="A4" s="217" t="s">
        <v>130</v>
      </c>
      <c r="B4" s="187"/>
      <c r="C4" s="187"/>
      <c r="D4" s="187"/>
      <c r="E4" s="188"/>
      <c r="F4" s="13"/>
      <c r="G4" s="13"/>
      <c r="H4" s="13"/>
      <c r="I4" s="13"/>
      <c r="J4" s="27"/>
      <c r="K4" s="27"/>
      <c r="L4" s="27"/>
      <c r="M4" s="27"/>
      <c r="N4" s="27"/>
      <c r="O4" s="7"/>
      <c r="P4" s="497" t="s">
        <v>54</v>
      </c>
      <c r="Q4" s="497"/>
      <c r="R4" s="497"/>
      <c r="S4" s="497"/>
      <c r="T4" s="497"/>
      <c r="U4" s="89"/>
      <c r="V4" s="89"/>
      <c r="W4" s="89"/>
      <c r="X4" s="89"/>
      <c r="Y4" s="89"/>
      <c r="Z4" s="89"/>
      <c r="AA4" s="89"/>
      <c r="AB4" s="12"/>
    </row>
    <row r="5" spans="1:28" s="24" customFormat="1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>
      <c r="A6" s="77"/>
      <c r="B6" s="498" t="s">
        <v>55</v>
      </c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8"/>
      <c r="N6" s="498"/>
      <c r="O6" s="498"/>
      <c r="P6" s="498"/>
      <c r="Q6" s="498"/>
      <c r="R6" s="498"/>
      <c r="S6" s="498"/>
      <c r="T6" s="498"/>
      <c r="U6" s="498"/>
      <c r="V6" s="498"/>
      <c r="W6" s="498"/>
      <c r="X6" s="498"/>
      <c r="Y6" s="498"/>
      <c r="Z6" s="498"/>
      <c r="AA6" s="499"/>
    </row>
    <row r="7" spans="1:28" ht="12.9" customHeight="1">
      <c r="A7" s="212"/>
      <c r="B7" s="212"/>
      <c r="C7" s="212"/>
      <c r="D7" s="212"/>
      <c r="E7" s="212"/>
      <c r="F7" s="215" t="s">
        <v>120</v>
      </c>
      <c r="G7" s="214"/>
      <c r="H7" s="216" t="s">
        <v>239</v>
      </c>
      <c r="I7" s="213"/>
      <c r="J7" s="212"/>
      <c r="K7" s="215" t="s">
        <v>121</v>
      </c>
      <c r="L7" s="214"/>
      <c r="M7" s="213"/>
      <c r="N7" s="213"/>
      <c r="O7" s="213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</row>
    <row r="8" spans="1:28" s="207" customFormat="1" ht="33.75" customHeight="1">
      <c r="A8" s="209" t="s">
        <v>125</v>
      </c>
      <c r="B8" s="209" t="s">
        <v>56</v>
      </c>
      <c r="C8" s="209" t="s">
        <v>57</v>
      </c>
      <c r="D8" s="209" t="s">
        <v>134</v>
      </c>
      <c r="E8" s="209" t="s">
        <v>126</v>
      </c>
      <c r="F8" s="211" t="s">
        <v>69</v>
      </c>
      <c r="G8" s="211" t="s">
        <v>70</v>
      </c>
      <c r="H8" s="211" t="s">
        <v>70</v>
      </c>
      <c r="I8" s="210" t="s">
        <v>127</v>
      </c>
      <c r="J8" s="209" t="s">
        <v>58</v>
      </c>
      <c r="K8" s="211" t="s">
        <v>69</v>
      </c>
      <c r="L8" s="211" t="s">
        <v>70</v>
      </c>
      <c r="M8" s="210" t="s">
        <v>122</v>
      </c>
      <c r="N8" s="210" t="s">
        <v>123</v>
      </c>
      <c r="O8" s="210" t="s">
        <v>59</v>
      </c>
      <c r="P8" s="209" t="s">
        <v>128</v>
      </c>
      <c r="Q8" s="209" t="s">
        <v>129</v>
      </c>
      <c r="R8" s="209" t="s">
        <v>60</v>
      </c>
      <c r="S8" s="209" t="s">
        <v>61</v>
      </c>
      <c r="T8" s="209" t="s">
        <v>62</v>
      </c>
      <c r="U8" s="209" t="s">
        <v>63</v>
      </c>
      <c r="V8" s="209" t="s">
        <v>64</v>
      </c>
      <c r="W8" s="209" t="s">
        <v>65</v>
      </c>
      <c r="X8" s="209" t="s">
        <v>66</v>
      </c>
      <c r="Y8" s="209" t="s">
        <v>124</v>
      </c>
      <c r="Z8" s="209" t="s">
        <v>67</v>
      </c>
      <c r="AA8" s="209" t="s">
        <v>68</v>
      </c>
      <c r="AB8" s="208"/>
    </row>
    <row r="9" spans="1:28">
      <c r="A9" s="204" t="s">
        <v>71</v>
      </c>
      <c r="B9" s="199"/>
      <c r="C9" s="197"/>
      <c r="D9" s="197"/>
      <c r="E9" s="197"/>
      <c r="F9" s="201"/>
      <c r="G9" s="201"/>
      <c r="H9" s="203"/>
      <c r="I9" s="203"/>
      <c r="J9" s="202"/>
      <c r="K9" s="201"/>
      <c r="L9" s="201"/>
      <c r="M9" s="201"/>
      <c r="N9" s="201"/>
      <c r="O9" s="201"/>
      <c r="P9" s="200"/>
      <c r="Q9" s="200"/>
      <c r="R9" s="198"/>
      <c r="S9" s="198"/>
      <c r="T9" s="197"/>
      <c r="U9" s="197"/>
      <c r="V9" s="199"/>
      <c r="W9" s="199"/>
      <c r="X9" s="197"/>
      <c r="Y9" s="197"/>
      <c r="Z9" s="198"/>
      <c r="AA9" s="197"/>
    </row>
    <row r="10" spans="1:28" s="205" customFormat="1">
      <c r="A10" s="204" t="s">
        <v>72</v>
      </c>
      <c r="B10" s="199"/>
      <c r="C10" s="197"/>
      <c r="D10" s="197"/>
      <c r="E10" s="197"/>
      <c r="F10" s="201"/>
      <c r="G10" s="201"/>
      <c r="H10" s="203"/>
      <c r="I10" s="203"/>
      <c r="J10" s="202"/>
      <c r="K10" s="201"/>
      <c r="L10" s="201"/>
      <c r="M10" s="201"/>
      <c r="N10" s="201"/>
      <c r="O10" s="201"/>
      <c r="P10" s="200"/>
      <c r="Q10" s="200"/>
      <c r="R10" s="198"/>
      <c r="S10" s="198"/>
      <c r="T10" s="197"/>
      <c r="U10" s="197"/>
      <c r="V10" s="199"/>
      <c r="W10" s="199"/>
      <c r="X10" s="197"/>
      <c r="Y10" s="197"/>
      <c r="Z10" s="198"/>
      <c r="AA10" s="197"/>
      <c r="AB10" s="206"/>
    </row>
    <row r="11" spans="1:28" s="194" customFormat="1">
      <c r="A11" s="204" t="s">
        <v>73</v>
      </c>
      <c r="B11" s="199"/>
      <c r="C11" s="197"/>
      <c r="D11" s="197"/>
      <c r="E11" s="197"/>
      <c r="F11" s="201"/>
      <c r="G11" s="201"/>
      <c r="H11" s="203"/>
      <c r="I11" s="203"/>
      <c r="J11" s="202"/>
      <c r="K11" s="201"/>
      <c r="L11" s="201"/>
      <c r="M11" s="201"/>
      <c r="N11" s="201"/>
      <c r="O11" s="201"/>
      <c r="P11" s="200"/>
      <c r="Q11" s="200"/>
      <c r="R11" s="198"/>
      <c r="S11" s="198"/>
      <c r="T11" s="197"/>
      <c r="U11" s="197"/>
      <c r="V11" s="199"/>
      <c r="W11" s="199"/>
      <c r="X11" s="197"/>
      <c r="Y11" s="197"/>
      <c r="Z11" s="198"/>
      <c r="AA11" s="197"/>
    </row>
    <row r="12" spans="1:28" s="194" customFormat="1">
      <c r="A12" s="204" t="s">
        <v>74</v>
      </c>
      <c r="B12" s="199"/>
      <c r="C12" s="197"/>
      <c r="D12" s="197"/>
      <c r="E12" s="197"/>
      <c r="F12" s="201"/>
      <c r="G12" s="201"/>
      <c r="H12" s="203"/>
      <c r="I12" s="203"/>
      <c r="J12" s="202"/>
      <c r="K12" s="201"/>
      <c r="L12" s="201"/>
      <c r="M12" s="201"/>
      <c r="N12" s="201"/>
      <c r="O12" s="201"/>
      <c r="P12" s="200"/>
      <c r="Q12" s="200"/>
      <c r="R12" s="198"/>
      <c r="S12" s="198"/>
      <c r="T12" s="197"/>
      <c r="U12" s="197"/>
      <c r="V12" s="199"/>
      <c r="W12" s="199"/>
      <c r="X12" s="197"/>
      <c r="Y12" s="197"/>
      <c r="Z12" s="198"/>
      <c r="AA12" s="197"/>
    </row>
    <row r="13" spans="1:28" s="194" customFormat="1">
      <c r="A13" s="204"/>
      <c r="B13" s="199"/>
      <c r="C13" s="197"/>
      <c r="D13" s="197"/>
      <c r="E13" s="197"/>
      <c r="F13" s="201"/>
      <c r="G13" s="201"/>
      <c r="H13" s="203"/>
      <c r="I13" s="203"/>
      <c r="J13" s="202"/>
      <c r="K13" s="201"/>
      <c r="L13" s="201"/>
      <c r="M13" s="201"/>
      <c r="N13" s="201"/>
      <c r="O13" s="201"/>
      <c r="P13" s="200"/>
      <c r="Q13" s="200"/>
      <c r="R13" s="198"/>
      <c r="S13" s="198"/>
      <c r="T13" s="197"/>
      <c r="U13" s="197"/>
      <c r="V13" s="199"/>
      <c r="W13" s="199"/>
      <c r="X13" s="197"/>
      <c r="Y13" s="197"/>
      <c r="Z13" s="198"/>
      <c r="AA13" s="197"/>
    </row>
    <row r="14" spans="1:28" s="194" customFormat="1">
      <c r="A14" s="204"/>
      <c r="B14" s="199"/>
      <c r="C14" s="197"/>
      <c r="D14" s="197"/>
      <c r="E14" s="197"/>
      <c r="F14" s="201"/>
      <c r="G14" s="201"/>
      <c r="H14" s="203"/>
      <c r="I14" s="203"/>
      <c r="J14" s="202"/>
      <c r="K14" s="201"/>
      <c r="L14" s="201"/>
      <c r="M14" s="201"/>
      <c r="N14" s="201"/>
      <c r="O14" s="201"/>
      <c r="P14" s="200"/>
      <c r="Q14" s="200"/>
      <c r="R14" s="198"/>
      <c r="S14" s="198"/>
      <c r="T14" s="197"/>
      <c r="U14" s="197"/>
      <c r="V14" s="199"/>
      <c r="W14" s="199"/>
      <c r="X14" s="197"/>
      <c r="Y14" s="197"/>
      <c r="Z14" s="198"/>
      <c r="AA14" s="197"/>
    </row>
    <row r="15" spans="1:28" s="194" customFormat="1">
      <c r="A15" s="204"/>
      <c r="B15" s="199"/>
      <c r="C15" s="197"/>
      <c r="D15" s="197"/>
      <c r="E15" s="197"/>
      <c r="F15" s="201"/>
      <c r="G15" s="201"/>
      <c r="H15" s="203"/>
      <c r="I15" s="203"/>
      <c r="J15" s="202"/>
      <c r="K15" s="201"/>
      <c r="L15" s="201"/>
      <c r="M15" s="201"/>
      <c r="N15" s="201"/>
      <c r="O15" s="201"/>
      <c r="P15" s="200"/>
      <c r="Q15" s="200"/>
      <c r="R15" s="198"/>
      <c r="S15" s="198"/>
      <c r="T15" s="197"/>
      <c r="U15" s="197"/>
      <c r="V15" s="199"/>
      <c r="W15" s="199"/>
      <c r="X15" s="197"/>
      <c r="Y15" s="197"/>
      <c r="Z15" s="198"/>
      <c r="AA15" s="197"/>
    </row>
    <row r="16" spans="1:28" s="194" customFormat="1">
      <c r="A16" s="204"/>
      <c r="B16" s="199"/>
      <c r="C16" s="197"/>
      <c r="D16" s="197"/>
      <c r="E16" s="197"/>
      <c r="F16" s="201"/>
      <c r="G16" s="201"/>
      <c r="H16" s="203"/>
      <c r="I16" s="203"/>
      <c r="J16" s="202"/>
      <c r="K16" s="201"/>
      <c r="L16" s="201"/>
      <c r="M16" s="201"/>
      <c r="N16" s="201"/>
      <c r="O16" s="201"/>
      <c r="P16" s="200"/>
      <c r="Q16" s="200"/>
      <c r="R16" s="198"/>
      <c r="S16" s="198"/>
      <c r="T16" s="197"/>
      <c r="U16" s="197"/>
      <c r="V16" s="199"/>
      <c r="W16" s="199"/>
      <c r="X16" s="197"/>
      <c r="Y16" s="197"/>
      <c r="Z16" s="198"/>
      <c r="AA16" s="197"/>
    </row>
    <row r="17" spans="1:27">
      <c r="A17" s="204"/>
      <c r="B17" s="199"/>
      <c r="C17" s="197"/>
      <c r="D17" s="197"/>
      <c r="E17" s="197"/>
      <c r="F17" s="201"/>
      <c r="G17" s="201"/>
      <c r="H17" s="203"/>
      <c r="I17" s="203"/>
      <c r="J17" s="202"/>
      <c r="K17" s="201"/>
      <c r="L17" s="201"/>
      <c r="M17" s="201"/>
      <c r="N17" s="201"/>
      <c r="O17" s="201"/>
      <c r="P17" s="200"/>
      <c r="Q17" s="200"/>
      <c r="R17" s="198"/>
      <c r="S17" s="198"/>
      <c r="T17" s="197"/>
      <c r="U17" s="197"/>
      <c r="V17" s="199"/>
      <c r="W17" s="199"/>
      <c r="X17" s="197"/>
      <c r="Y17" s="197"/>
      <c r="Z17" s="198"/>
      <c r="AA17" s="197"/>
    </row>
    <row r="18" spans="1:27" s="195" customFormat="1">
      <c r="A18" s="196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0</v>
      </c>
      <c r="H18" s="79">
        <f>SUM(H9:H17)</f>
        <v>0</v>
      </c>
      <c r="I18" s="79">
        <f>SUM(I9:I17)</f>
        <v>0</v>
      </c>
      <c r="J18" s="80"/>
      <c r="K18" s="79">
        <f>SUM(K9:K17)</f>
        <v>0</v>
      </c>
      <c r="L18" s="79">
        <f>SUM(L9:L17)</f>
        <v>0</v>
      </c>
      <c r="M18" s="79">
        <f>SUM(M9:M17)</f>
        <v>0</v>
      </c>
      <c r="N18" s="79">
        <f>SUM(N9:N17)</f>
        <v>0</v>
      </c>
      <c r="O18" s="79">
        <f>SUM(O9:O17)</f>
        <v>0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5" customFormat="1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5" customFormat="1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ColWidth="11.44140625" defaultRowHeight="10.199999999999999"/>
  <cols>
    <col min="1" max="1" width="20.6640625" style="8" customWidth="1"/>
    <col min="2" max="2" width="50.6640625" style="8" customWidth="1"/>
    <col min="3" max="3" width="17.6640625" style="9" customWidth="1"/>
    <col min="4" max="5" width="17.6640625" style="61" customWidth="1"/>
    <col min="6" max="6" width="14.6640625" style="8" customWidth="1"/>
    <col min="7" max="16384" width="11.44140625" style="8"/>
  </cols>
  <sheetData>
    <row r="2" spans="1:6" ht="15" customHeight="1">
      <c r="A2" s="482" t="s">
        <v>143</v>
      </c>
      <c r="B2" s="483"/>
      <c r="C2" s="8"/>
      <c r="D2" s="90"/>
      <c r="E2" s="90"/>
    </row>
    <row r="3" spans="1:6" ht="10.8" thickBot="1">
      <c r="A3" s="91"/>
      <c r="B3" s="24"/>
      <c r="C3" s="24"/>
      <c r="D3" s="29"/>
      <c r="E3" s="29"/>
      <c r="F3" s="24"/>
    </row>
    <row r="4" spans="1:6" ht="14.1" customHeight="1">
      <c r="A4" s="137" t="s">
        <v>234</v>
      </c>
      <c r="B4" s="138"/>
      <c r="C4" s="138"/>
      <c r="D4" s="138"/>
      <c r="E4" s="138"/>
      <c r="F4" s="103"/>
    </row>
    <row r="5" spans="1:6" ht="14.1" customHeight="1">
      <c r="A5" s="139" t="s">
        <v>144</v>
      </c>
      <c r="B5" s="140"/>
      <c r="C5" s="140"/>
      <c r="D5" s="140"/>
      <c r="E5" s="140"/>
      <c r="F5" s="103"/>
    </row>
    <row r="6" spans="1:6" ht="14.1" customHeight="1">
      <c r="A6" s="484" t="s">
        <v>228</v>
      </c>
      <c r="B6" s="485"/>
      <c r="C6" s="485"/>
      <c r="D6" s="485"/>
      <c r="E6" s="485"/>
      <c r="F6" s="136"/>
    </row>
    <row r="7" spans="1:6" ht="14.1" customHeight="1">
      <c r="A7" s="139" t="s">
        <v>145</v>
      </c>
      <c r="B7" s="140"/>
      <c r="C7" s="140"/>
      <c r="D7" s="140"/>
      <c r="E7" s="140"/>
      <c r="F7" s="103"/>
    </row>
    <row r="8" spans="1:6" ht="14.1" customHeight="1" thickBot="1">
      <c r="A8" s="141" t="s">
        <v>146</v>
      </c>
      <c r="B8" s="142"/>
      <c r="C8" s="142"/>
      <c r="D8" s="142"/>
      <c r="E8" s="142"/>
      <c r="F8" s="103"/>
    </row>
    <row r="9" spans="1:6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ColWidth="11.44140625" defaultRowHeight="10.199999999999999"/>
  <cols>
    <col min="1" max="1" width="8.6640625" style="189" customWidth="1"/>
    <col min="2" max="2" width="23.109375" style="2" customWidth="1"/>
    <col min="3" max="3" width="11.44140625" style="2"/>
    <col min="4" max="4" width="11.5546875" style="2" customWidth="1"/>
    <col min="5" max="5" width="10.88671875" style="2" bestFit="1" customWidth="1"/>
    <col min="6" max="8" width="12.6640625" style="27" customWidth="1"/>
    <col min="9" max="9" width="13.44140625" style="27" customWidth="1"/>
    <col min="10" max="10" width="9.44140625" style="27" customWidth="1"/>
    <col min="11" max="15" width="12.6640625" style="27" customWidth="1"/>
    <col min="16" max="16" width="9.109375" style="2" customWidth="1"/>
    <col min="17" max="18" width="10.6640625" style="2" customWidth="1"/>
    <col min="19" max="19" width="10.6640625" style="34" customWidth="1"/>
    <col min="20" max="20" width="11.33203125" style="2" customWidth="1"/>
    <col min="21" max="21" width="8.88671875" style="2" bestFit="1" customWidth="1"/>
    <col min="22" max="22" width="10.44140625" style="2" customWidth="1"/>
    <col min="23" max="23" width="9.33203125" style="2" bestFit="1" customWidth="1"/>
    <col min="24" max="24" width="16" style="2" customWidth="1"/>
    <col min="25" max="25" width="15" style="2" customWidth="1"/>
    <col min="26" max="26" width="11.6640625" style="2" customWidth="1"/>
    <col min="27" max="27" width="16" style="2" customWidth="1"/>
    <col min="28" max="28" width="11.44140625" style="12"/>
    <col min="29" max="16384" width="11.44140625" style="24"/>
  </cols>
  <sheetData>
    <row r="1" spans="1:27" s="21" customFormat="1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>
      <c r="A2" s="483" t="s">
        <v>143</v>
      </c>
      <c r="B2" s="483"/>
      <c r="C2" s="483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0.8" thickBot="1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D53"/>
  <sheetViews>
    <sheetView topLeftCell="A16" zoomScaleNormal="100" zoomScaleSheetLayoutView="100" workbookViewId="0">
      <selection activeCell="C48" sqref="C48"/>
    </sheetView>
  </sheetViews>
  <sheetFormatPr baseColWidth="10" defaultColWidth="12.44140625" defaultRowHeight="10.199999999999999"/>
  <cols>
    <col min="1" max="1" width="19.6640625" style="89" customWidth="1"/>
    <col min="2" max="2" width="50.6640625" style="89" customWidth="1"/>
    <col min="3" max="4" width="17.6640625" style="4" customWidth="1"/>
    <col min="5" max="16384" width="12.44140625" style="89"/>
  </cols>
  <sheetData>
    <row r="1" spans="1:4">
      <c r="A1" s="21" t="s">
        <v>43</v>
      </c>
      <c r="B1" s="21"/>
      <c r="D1" s="5"/>
    </row>
    <row r="2" spans="1:4">
      <c r="A2" s="21" t="s">
        <v>0</v>
      </c>
      <c r="B2" s="21"/>
    </row>
    <row r="3" spans="1:4" s="12" customFormat="1">
      <c r="C3" s="22"/>
      <c r="D3" s="22"/>
    </row>
    <row r="4" spans="1:4" s="12" customFormat="1">
      <c r="C4" s="22"/>
      <c r="D4" s="22"/>
    </row>
    <row r="5" spans="1:4" s="12" customFormat="1" ht="11.25" customHeight="1">
      <c r="A5" s="305" t="s">
        <v>358</v>
      </c>
      <c r="B5" s="305"/>
      <c r="C5" s="13"/>
      <c r="D5" s="190" t="s">
        <v>357</v>
      </c>
    </row>
    <row r="6" spans="1:4" ht="11.25" customHeight="1">
      <c r="A6" s="311"/>
      <c r="B6" s="311"/>
      <c r="C6" s="312"/>
      <c r="D6" s="332"/>
    </row>
    <row r="7" spans="1:4" ht="15" customHeight="1">
      <c r="A7" s="228" t="s">
        <v>45</v>
      </c>
      <c r="B7" s="227" t="s">
        <v>46</v>
      </c>
      <c r="C7" s="225" t="s">
        <v>244</v>
      </c>
      <c r="D7" s="225" t="s">
        <v>263</v>
      </c>
    </row>
    <row r="8" spans="1:4">
      <c r="A8" s="238"/>
      <c r="B8" s="238"/>
      <c r="C8" s="236"/>
      <c r="D8" s="222"/>
    </row>
    <row r="9" spans="1:4">
      <c r="A9" s="284" t="s">
        <v>1084</v>
      </c>
      <c r="B9" s="284" t="s">
        <v>1085</v>
      </c>
      <c r="C9" s="236">
        <v>3055293.07</v>
      </c>
      <c r="D9" s="222"/>
    </row>
    <row r="10" spans="1:4">
      <c r="A10" s="284" t="s">
        <v>1086</v>
      </c>
      <c r="B10" s="284" t="s">
        <v>1087</v>
      </c>
      <c r="C10" s="236">
        <v>600102.9</v>
      </c>
      <c r="D10" s="222"/>
    </row>
    <row r="11" spans="1:4">
      <c r="A11" s="284" t="s">
        <v>1088</v>
      </c>
      <c r="B11" s="284" t="s">
        <v>1089</v>
      </c>
      <c r="C11" s="236">
        <v>2980827.05</v>
      </c>
      <c r="D11" s="222"/>
    </row>
    <row r="12" spans="1:4">
      <c r="A12" s="284" t="s">
        <v>1121</v>
      </c>
      <c r="B12" s="284" t="s">
        <v>1122</v>
      </c>
      <c r="C12" s="236">
        <v>17250</v>
      </c>
      <c r="D12" s="222"/>
    </row>
    <row r="13" spans="1:4">
      <c r="A13" s="284" t="s">
        <v>1090</v>
      </c>
      <c r="B13" s="284" t="s">
        <v>1091</v>
      </c>
      <c r="C13" s="236">
        <v>537718.16</v>
      </c>
      <c r="D13" s="222"/>
    </row>
    <row r="14" spans="1:4">
      <c r="A14" s="284" t="s">
        <v>1084</v>
      </c>
      <c r="B14" s="284" t="s">
        <v>1092</v>
      </c>
      <c r="C14" s="236">
        <v>118350</v>
      </c>
      <c r="D14" s="222"/>
    </row>
    <row r="15" spans="1:4">
      <c r="A15" s="284" t="s">
        <v>1093</v>
      </c>
      <c r="B15" s="284" t="s">
        <v>1094</v>
      </c>
      <c r="C15" s="236">
        <v>166509.31</v>
      </c>
      <c r="D15" s="222"/>
    </row>
    <row r="16" spans="1:4">
      <c r="A16" s="284" t="s">
        <v>1095</v>
      </c>
      <c r="B16" s="284" t="s">
        <v>1096</v>
      </c>
      <c r="C16" s="236">
        <v>346170</v>
      </c>
      <c r="D16" s="222"/>
    </row>
    <row r="17" spans="1:4">
      <c r="A17" s="284" t="s">
        <v>1123</v>
      </c>
      <c r="B17" s="284" t="s">
        <v>1112</v>
      </c>
      <c r="C17" s="236">
        <v>534000</v>
      </c>
      <c r="D17" s="222"/>
    </row>
    <row r="18" spans="1:4">
      <c r="A18" s="284" t="s">
        <v>1097</v>
      </c>
      <c r="B18" s="284" t="s">
        <v>1098</v>
      </c>
      <c r="C18" s="236">
        <v>1722921.34</v>
      </c>
      <c r="D18" s="222"/>
    </row>
    <row r="19" spans="1:4">
      <c r="A19" s="284" t="s">
        <v>1124</v>
      </c>
      <c r="B19" s="284" t="s">
        <v>1125</v>
      </c>
      <c r="C19" s="236">
        <v>60875</v>
      </c>
      <c r="D19" s="222"/>
    </row>
    <row r="20" spans="1:4">
      <c r="A20" s="284" t="s">
        <v>1130</v>
      </c>
      <c r="B20" s="284" t="s">
        <v>1131</v>
      </c>
      <c r="C20" s="236">
        <v>19400</v>
      </c>
      <c r="D20" s="222"/>
    </row>
    <row r="21" spans="1:4">
      <c r="A21" s="284" t="s">
        <v>1132</v>
      </c>
      <c r="B21" s="284" t="s">
        <v>1133</v>
      </c>
      <c r="C21" s="236">
        <v>388800</v>
      </c>
      <c r="D21" s="222"/>
    </row>
    <row r="22" spans="1:4">
      <c r="A22" s="284" t="s">
        <v>1099</v>
      </c>
      <c r="B22" s="284" t="s">
        <v>1100</v>
      </c>
      <c r="C22" s="236">
        <v>33210.449999999997</v>
      </c>
      <c r="D22" s="222"/>
    </row>
    <row r="23" spans="1:4">
      <c r="A23" s="284" t="s">
        <v>1101</v>
      </c>
      <c r="B23" s="284" t="s">
        <v>1102</v>
      </c>
      <c r="C23" s="236">
        <v>192851</v>
      </c>
      <c r="D23" s="222"/>
    </row>
    <row r="24" spans="1:4">
      <c r="A24" s="284" t="s">
        <v>1103</v>
      </c>
      <c r="B24" s="284" t="s">
        <v>1104</v>
      </c>
      <c r="C24" s="236">
        <v>18205</v>
      </c>
      <c r="D24" s="222"/>
    </row>
    <row r="25" spans="1:4">
      <c r="A25" s="284" t="s">
        <v>1128</v>
      </c>
      <c r="B25" s="284" t="s">
        <v>1129</v>
      </c>
      <c r="C25" s="236">
        <v>90060</v>
      </c>
      <c r="D25" s="222"/>
    </row>
    <row r="26" spans="1:4">
      <c r="A26" s="284" t="s">
        <v>1105</v>
      </c>
      <c r="B26" s="284" t="s">
        <v>1106</v>
      </c>
      <c r="C26" s="236">
        <v>55307</v>
      </c>
      <c r="D26" s="222"/>
    </row>
    <row r="27" spans="1:4">
      <c r="A27" s="284" t="s">
        <v>1107</v>
      </c>
      <c r="B27" s="284" t="s">
        <v>1108</v>
      </c>
      <c r="C27" s="236">
        <v>6250</v>
      </c>
      <c r="D27" s="222"/>
    </row>
    <row r="28" spans="1:4">
      <c r="A28" s="284" t="s">
        <v>1109</v>
      </c>
      <c r="B28" s="284" t="s">
        <v>1110</v>
      </c>
      <c r="C28" s="236">
        <v>67500</v>
      </c>
      <c r="D28" s="222"/>
    </row>
    <row r="29" spans="1:4">
      <c r="A29" s="284" t="s">
        <v>1111</v>
      </c>
      <c r="B29" s="284" t="s">
        <v>1112</v>
      </c>
      <c r="C29" s="236">
        <v>183829.17</v>
      </c>
      <c r="D29" s="222"/>
    </row>
    <row r="30" spans="1:4">
      <c r="A30" s="284" t="s">
        <v>1113</v>
      </c>
      <c r="B30" s="284" t="s">
        <v>1114</v>
      </c>
      <c r="C30" s="236">
        <v>323978.33</v>
      </c>
      <c r="D30" s="222"/>
    </row>
    <row r="31" spans="1:4">
      <c r="A31" s="284" t="s">
        <v>1115</v>
      </c>
      <c r="B31" s="284" t="s">
        <v>1116</v>
      </c>
      <c r="C31" s="236">
        <v>177577.84</v>
      </c>
      <c r="D31" s="222"/>
    </row>
    <row r="32" spans="1:4">
      <c r="A32" s="284" t="s">
        <v>1117</v>
      </c>
      <c r="B32" s="284" t="s">
        <v>1118</v>
      </c>
      <c r="C32" s="236">
        <v>1933136.25</v>
      </c>
      <c r="D32" s="222"/>
    </row>
    <row r="33" spans="1:4">
      <c r="A33" s="284" t="s">
        <v>1119</v>
      </c>
      <c r="B33" s="284" t="s">
        <v>1120</v>
      </c>
      <c r="C33" s="236">
        <v>69281.16</v>
      </c>
      <c r="D33" s="222"/>
    </row>
    <row r="34" spans="1:4">
      <c r="A34" s="284" t="s">
        <v>1126</v>
      </c>
      <c r="B34" s="284" t="s">
        <v>1127</v>
      </c>
      <c r="C34" s="236">
        <v>3123318</v>
      </c>
      <c r="D34" s="222"/>
    </row>
    <row r="35" spans="1:4">
      <c r="A35" s="238"/>
      <c r="B35" s="238"/>
      <c r="C35" s="236"/>
      <c r="D35" s="222"/>
    </row>
    <row r="36" spans="1:4">
      <c r="A36" s="251"/>
      <c r="B36" s="251" t="s">
        <v>354</v>
      </c>
      <c r="C36" s="233">
        <f>SUM(C9:C35)</f>
        <v>16822721.030000001</v>
      </c>
      <c r="D36" s="244"/>
    </row>
    <row r="37" spans="1:4">
      <c r="A37" s="60"/>
      <c r="B37" s="60"/>
      <c r="C37" s="36"/>
      <c r="D37" s="36"/>
    </row>
    <row r="38" spans="1:4">
      <c r="A38" s="60"/>
      <c r="B38" s="60"/>
      <c r="C38" s="36"/>
      <c r="D38" s="36"/>
    </row>
    <row r="39" spans="1:4">
      <c r="A39" s="60"/>
      <c r="B39" s="60"/>
      <c r="C39" s="36"/>
      <c r="D39" s="36"/>
    </row>
    <row r="40" spans="1:4">
      <c r="A40" s="305" t="s">
        <v>356</v>
      </c>
      <c r="B40" s="305"/>
      <c r="C40" s="333"/>
      <c r="D40" s="443" t="s">
        <v>355</v>
      </c>
    </row>
    <row r="41" spans="1:4">
      <c r="A41" s="311"/>
      <c r="B41" s="311"/>
      <c r="C41" s="312"/>
      <c r="D41" s="332"/>
    </row>
    <row r="42" spans="1:4">
      <c r="A42" s="228" t="s">
        <v>45</v>
      </c>
      <c r="B42" s="227" t="s">
        <v>46</v>
      </c>
      <c r="C42" s="225" t="s">
        <v>244</v>
      </c>
      <c r="D42" s="225" t="s">
        <v>263</v>
      </c>
    </row>
    <row r="43" spans="1:4">
      <c r="A43" s="238"/>
      <c r="B43" s="238"/>
      <c r="C43" s="236"/>
      <c r="D43" s="222"/>
    </row>
    <row r="44" spans="1:4">
      <c r="A44" s="284" t="s">
        <v>1134</v>
      </c>
      <c r="B44" s="284" t="s">
        <v>1135</v>
      </c>
      <c r="C44" s="236">
        <v>57947944</v>
      </c>
      <c r="D44" s="222"/>
    </row>
    <row r="45" spans="1:4">
      <c r="A45" s="238"/>
      <c r="B45" s="238"/>
      <c r="C45" s="236"/>
      <c r="D45" s="222"/>
    </row>
    <row r="46" spans="1:4">
      <c r="A46" s="251"/>
      <c r="B46" s="251" t="s">
        <v>354</v>
      </c>
      <c r="C46" s="233">
        <f>SUM(C43:C45)</f>
        <v>57947944</v>
      </c>
      <c r="D46" s="244"/>
    </row>
    <row r="47" spans="1:4">
      <c r="A47" s="60"/>
      <c r="B47" s="60"/>
      <c r="C47" s="36"/>
      <c r="D47" s="36"/>
    </row>
    <row r="48" spans="1:4">
      <c r="A48" s="60"/>
      <c r="B48" s="60"/>
      <c r="C48" s="36"/>
      <c r="D48" s="36"/>
    </row>
    <row r="49" spans="1:4">
      <c r="A49" s="60"/>
      <c r="B49" s="60"/>
      <c r="C49" s="36"/>
      <c r="D49" s="36"/>
    </row>
    <row r="50" spans="1:4">
      <c r="A50" s="60"/>
      <c r="B50" s="60"/>
      <c r="C50" s="36"/>
      <c r="D50" s="36"/>
    </row>
    <row r="51" spans="1:4">
      <c r="A51" s="60"/>
      <c r="B51" s="60"/>
      <c r="C51" s="36"/>
      <c r="D51" s="36"/>
    </row>
    <row r="52" spans="1:4">
      <c r="A52" s="60"/>
      <c r="B52" s="60"/>
      <c r="C52" s="36"/>
      <c r="D52" s="36"/>
    </row>
    <row r="53" spans="1:4">
      <c r="A53" s="60"/>
      <c r="B53" s="60"/>
      <c r="C53" s="36"/>
      <c r="D53" s="36"/>
    </row>
  </sheetData>
  <dataValidations count="4">
    <dataValidation allowBlank="1" showInputMessage="1" showErrorMessage="1" prompt="Saldo final de la Información Financiera Trimestral que se presenta (trimestral: 1er, 2do, 3ro. o 4to.)." sqref="C7 C42"/>
    <dataValidation allowBlank="1" showInputMessage="1" showErrorMessage="1" prompt="Corresponde al número de la cuenta de acuerdo al Plan de Cuentas emitido por el CONAC (DOF 23/12/2015)." sqref="A7 A42"/>
    <dataValidation allowBlank="1" showInputMessage="1" showErrorMessage="1" prompt="Corresponde al nombre o descripción de la cuenta de acuerdo al Plan de Cuentas emitido por el CONAC." sqref="B7 B42"/>
    <dataValidation allowBlank="1" showInputMessage="1" showErrorMessage="1" prompt="Características cualitativas significativas que les impacten financieramente." sqref="D7 D42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4140625" defaultRowHeight="10.199999999999999"/>
  <cols>
    <col min="1" max="1" width="20.6640625" style="6" customWidth="1"/>
    <col min="2" max="2" width="50.6640625" style="6" customWidth="1"/>
    <col min="3" max="4" width="17.6640625" style="4" customWidth="1"/>
    <col min="5" max="16384" width="12.44140625" style="6"/>
  </cols>
  <sheetData>
    <row r="1" spans="1:4" s="8" customFormat="1">
      <c r="A1" s="59"/>
      <c r="B1" s="59"/>
      <c r="C1" s="11"/>
      <c r="D1" s="11"/>
    </row>
    <row r="2" spans="1:4" ht="15" customHeight="1">
      <c r="A2" s="482" t="s">
        <v>143</v>
      </c>
      <c r="B2" s="483"/>
      <c r="C2" s="11"/>
      <c r="D2" s="11"/>
    </row>
    <row r="3" spans="1:4" ht="10.8" thickBot="1">
      <c r="A3" s="15"/>
      <c r="B3" s="15"/>
      <c r="C3" s="11"/>
      <c r="D3" s="11"/>
    </row>
    <row r="4" spans="1:4" ht="14.1" customHeight="1">
      <c r="A4" s="137" t="s">
        <v>234</v>
      </c>
      <c r="B4" s="117"/>
      <c r="C4" s="118"/>
      <c r="D4" s="119"/>
    </row>
    <row r="5" spans="1:4" ht="14.1" customHeight="1">
      <c r="A5" s="139" t="s">
        <v>144</v>
      </c>
      <c r="B5" s="92"/>
      <c r="C5" s="92"/>
      <c r="D5" s="93"/>
    </row>
    <row r="6" spans="1:4" ht="14.1" customHeight="1">
      <c r="A6" s="139" t="s">
        <v>173</v>
      </c>
      <c r="B6" s="105"/>
      <c r="C6" s="105"/>
      <c r="D6" s="106"/>
    </row>
    <row r="7" spans="1:4" ht="14.1" customHeight="1" thickBot="1">
      <c r="A7" s="144" t="s">
        <v>174</v>
      </c>
      <c r="B7" s="97"/>
      <c r="C7" s="120"/>
      <c r="D7" s="121"/>
    </row>
    <row r="8" spans="1:4">
      <c r="A8" s="88"/>
      <c r="B8" s="88"/>
    </row>
    <row r="9" spans="1:4">
      <c r="A9" s="60"/>
      <c r="B9" s="60"/>
      <c r="C9" s="36"/>
      <c r="D9" s="36"/>
    </row>
    <row r="10" spans="1:4">
      <c r="A10" s="60"/>
      <c r="B10" s="60"/>
      <c r="C10" s="36"/>
      <c r="D10" s="36"/>
    </row>
    <row r="11" spans="1:4">
      <c r="A11" s="60"/>
      <c r="B11" s="60"/>
      <c r="C11" s="36"/>
      <c r="D11" s="36"/>
    </row>
    <row r="12" spans="1:4">
      <c r="A12" s="60"/>
      <c r="B12" s="60"/>
      <c r="C12" s="36"/>
      <c r="D12" s="36"/>
    </row>
    <row r="13" spans="1:4">
      <c r="A13" s="60"/>
      <c r="B13" s="60"/>
      <c r="C13" s="36"/>
      <c r="D13" s="36"/>
    </row>
    <row r="14" spans="1:4">
      <c r="A14" s="60"/>
      <c r="B14" s="60"/>
      <c r="C14" s="36"/>
      <c r="D14" s="36"/>
    </row>
    <row r="15" spans="1:4">
      <c r="A15" s="60"/>
      <c r="B15" s="60"/>
      <c r="C15" s="36"/>
      <c r="D15" s="36"/>
    </row>
    <row r="16" spans="1:4">
      <c r="A16" s="60"/>
      <c r="B16" s="60"/>
      <c r="C16" s="36"/>
      <c r="D16" s="36"/>
    </row>
    <row r="17" spans="1:4">
      <c r="A17" s="60"/>
      <c r="B17" s="60"/>
      <c r="C17" s="36"/>
      <c r="D17" s="36"/>
    </row>
    <row r="18" spans="1:4">
      <c r="A18" s="60"/>
      <c r="B18" s="60"/>
      <c r="C18" s="36"/>
      <c r="D18" s="36"/>
    </row>
    <row r="19" spans="1:4">
      <c r="A19" s="60"/>
      <c r="B19" s="60"/>
      <c r="C19" s="36"/>
      <c r="D19" s="36"/>
    </row>
    <row r="20" spans="1:4">
      <c r="A20" s="60"/>
      <c r="B20" s="60"/>
      <c r="C20" s="36"/>
      <c r="D20" s="36"/>
    </row>
    <row r="21" spans="1:4">
      <c r="A21" s="60"/>
      <c r="B21" s="60"/>
      <c r="C21" s="36"/>
      <c r="D21" s="36"/>
    </row>
    <row r="22" spans="1:4">
      <c r="A22" s="60"/>
      <c r="B22" s="60"/>
      <c r="C22" s="36"/>
      <c r="D22" s="36"/>
    </row>
    <row r="23" spans="1:4">
      <c r="A23" s="60"/>
      <c r="B23" s="60"/>
      <c r="C23" s="36"/>
      <c r="D23" s="36"/>
    </row>
    <row r="24" spans="1:4">
      <c r="A24" s="60"/>
      <c r="B24" s="60"/>
      <c r="C24" s="36"/>
      <c r="D24" s="36"/>
    </row>
    <row r="25" spans="1:4">
      <c r="A25" s="60"/>
      <c r="B25" s="60"/>
      <c r="C25" s="36"/>
      <c r="D25" s="36"/>
    </row>
    <row r="26" spans="1:4">
      <c r="A26" s="60"/>
      <c r="B26" s="60"/>
      <c r="C26" s="36"/>
      <c r="D26" s="36"/>
    </row>
    <row r="27" spans="1:4">
      <c r="A27" s="60"/>
      <c r="B27" s="60"/>
      <c r="C27" s="36"/>
      <c r="D27" s="36"/>
    </row>
    <row r="28" spans="1:4">
      <c r="A28" s="60"/>
      <c r="B28" s="60"/>
      <c r="C28" s="36"/>
      <c r="D28" s="36"/>
    </row>
    <row r="29" spans="1:4">
      <c r="A29" s="60"/>
      <c r="B29" s="60"/>
      <c r="C29" s="36"/>
      <c r="D29" s="36"/>
    </row>
    <row r="30" spans="1:4">
      <c r="A30" s="60"/>
      <c r="B30" s="60"/>
      <c r="C30" s="36"/>
      <c r="D30" s="36"/>
    </row>
    <row r="31" spans="1:4">
      <c r="A31" s="60"/>
      <c r="B31" s="60"/>
      <c r="C31" s="36"/>
      <c r="D31" s="36"/>
    </row>
    <row r="32" spans="1:4">
      <c r="A32" s="60"/>
      <c r="B32" s="60"/>
      <c r="C32" s="36"/>
      <c r="D32" s="36"/>
    </row>
    <row r="33" spans="1:4">
      <c r="A33" s="60"/>
      <c r="B33" s="60"/>
      <c r="C33" s="36"/>
      <c r="D33" s="36"/>
    </row>
    <row r="34" spans="1:4">
      <c r="A34" s="60"/>
      <c r="B34" s="60"/>
      <c r="C34" s="36"/>
      <c r="D34" s="36"/>
    </row>
    <row r="35" spans="1:4">
      <c r="A35" s="60"/>
      <c r="B35" s="60"/>
      <c r="C35" s="36"/>
      <c r="D35" s="36"/>
    </row>
    <row r="36" spans="1:4">
      <c r="A36" s="60"/>
      <c r="B36" s="60"/>
      <c r="C36" s="36"/>
      <c r="D36" s="36"/>
    </row>
    <row r="37" spans="1:4">
      <c r="A37" s="60"/>
      <c r="B37" s="60"/>
      <c r="C37" s="36"/>
      <c r="D37" s="36"/>
    </row>
    <row r="38" spans="1:4">
      <c r="A38" s="60"/>
      <c r="B38" s="60"/>
      <c r="C38" s="36"/>
      <c r="D38" s="36"/>
    </row>
    <row r="39" spans="1:4">
      <c r="A39" s="60"/>
      <c r="B39" s="60"/>
      <c r="C39" s="36"/>
      <c r="D39" s="36"/>
    </row>
    <row r="40" spans="1:4">
      <c r="A40" s="60"/>
      <c r="B40" s="60"/>
      <c r="C40" s="36"/>
      <c r="D40" s="36"/>
    </row>
    <row r="41" spans="1:4">
      <c r="A41" s="60"/>
      <c r="B41" s="60"/>
      <c r="C41" s="36"/>
      <c r="D41" s="36"/>
    </row>
    <row r="42" spans="1:4">
      <c r="A42" s="60"/>
      <c r="B42" s="60"/>
      <c r="C42" s="36"/>
      <c r="D42" s="36"/>
    </row>
    <row r="43" spans="1:4">
      <c r="A43" s="60"/>
      <c r="B43" s="60"/>
      <c r="C43" s="36"/>
      <c r="D43" s="36"/>
    </row>
    <row r="44" spans="1:4">
      <c r="A44" s="60"/>
      <c r="B44" s="60"/>
      <c r="C44" s="36"/>
      <c r="D44" s="36"/>
    </row>
    <row r="45" spans="1:4">
      <c r="A45" s="60"/>
      <c r="B45" s="60"/>
      <c r="C45" s="36"/>
      <c r="D45" s="36"/>
    </row>
    <row r="46" spans="1:4">
      <c r="A46" s="60"/>
      <c r="B46" s="60"/>
      <c r="C46" s="36"/>
      <c r="D46" s="36"/>
    </row>
    <row r="47" spans="1:4">
      <c r="A47" s="60"/>
      <c r="B47" s="60"/>
      <c r="C47" s="36"/>
      <c r="D47" s="36"/>
    </row>
    <row r="48" spans="1:4">
      <c r="A48" s="60"/>
      <c r="B48" s="60"/>
      <c r="C48" s="36"/>
      <c r="D48" s="36"/>
    </row>
    <row r="49" spans="1:4">
      <c r="A49" s="60"/>
      <c r="B49" s="60"/>
      <c r="C49" s="36"/>
      <c r="D49" s="36"/>
    </row>
    <row r="50" spans="1:4">
      <c r="A50" s="60"/>
      <c r="B50" s="60"/>
      <c r="C50" s="36"/>
      <c r="D50" s="36"/>
    </row>
    <row r="51" spans="1:4">
      <c r="A51" s="60"/>
      <c r="B51" s="60"/>
      <c r="C51" s="36"/>
      <c r="D51" s="36"/>
    </row>
    <row r="52" spans="1:4">
      <c r="A52" s="60"/>
      <c r="B52" s="60"/>
      <c r="C52" s="36"/>
      <c r="D52" s="36"/>
    </row>
    <row r="53" spans="1:4">
      <c r="A53" s="60"/>
      <c r="B53" s="60"/>
      <c r="C53" s="36"/>
      <c r="D53" s="36"/>
    </row>
    <row r="54" spans="1:4">
      <c r="A54" s="60"/>
      <c r="B54" s="60"/>
      <c r="C54" s="36"/>
      <c r="D54" s="36"/>
    </row>
    <row r="55" spans="1:4">
      <c r="A55" s="60"/>
      <c r="B55" s="60"/>
      <c r="C55" s="36"/>
      <c r="D55" s="36"/>
    </row>
    <row r="56" spans="1:4">
      <c r="A56" s="60"/>
      <c r="B56" s="60"/>
      <c r="C56" s="36"/>
      <c r="D56" s="36"/>
    </row>
    <row r="57" spans="1:4">
      <c r="A57" s="60"/>
      <c r="B57" s="60"/>
      <c r="C57" s="36"/>
      <c r="D57" s="36"/>
    </row>
    <row r="58" spans="1:4">
      <c r="A58" s="60"/>
      <c r="B58" s="60"/>
      <c r="C58" s="36"/>
      <c r="D58" s="36"/>
    </row>
    <row r="59" spans="1:4">
      <c r="A59" s="60"/>
      <c r="B59" s="60"/>
      <c r="C59" s="36"/>
      <c r="D59" s="36"/>
    </row>
    <row r="60" spans="1:4">
      <c r="A60" s="60"/>
      <c r="B60" s="60"/>
      <c r="C60" s="36"/>
      <c r="D60" s="36"/>
    </row>
    <row r="61" spans="1:4">
      <c r="A61" s="60"/>
      <c r="B61" s="60"/>
      <c r="C61" s="36"/>
      <c r="D61" s="36"/>
    </row>
    <row r="62" spans="1:4">
      <c r="A62" s="60"/>
      <c r="B62" s="60"/>
      <c r="C62" s="36"/>
      <c r="D62" s="36"/>
    </row>
    <row r="63" spans="1:4">
      <c r="A63" s="60"/>
      <c r="B63" s="60"/>
      <c r="C63" s="36"/>
      <c r="D63" s="36"/>
    </row>
    <row r="64" spans="1:4">
      <c r="A64" s="60"/>
      <c r="B64" s="60"/>
      <c r="C64" s="36"/>
      <c r="D64" s="36"/>
    </row>
    <row r="65" spans="1:4">
      <c r="A65" s="60"/>
      <c r="B65" s="60"/>
      <c r="C65" s="36"/>
      <c r="D65" s="36"/>
    </row>
    <row r="66" spans="1:4">
      <c r="A66" s="60"/>
      <c r="B66" s="60"/>
      <c r="C66" s="36"/>
      <c r="D66" s="36"/>
    </row>
    <row r="67" spans="1:4">
      <c r="A67" s="60"/>
      <c r="B67" s="60"/>
      <c r="C67" s="36"/>
      <c r="D67" s="36"/>
    </row>
    <row r="68" spans="1:4">
      <c r="A68" s="60"/>
      <c r="B68" s="60"/>
      <c r="C68" s="36"/>
      <c r="D68" s="36"/>
    </row>
    <row r="69" spans="1:4">
      <c r="A69" s="60"/>
      <c r="B69" s="60"/>
      <c r="C69" s="36"/>
      <c r="D69" s="36"/>
    </row>
    <row r="70" spans="1:4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zoomScaleNormal="100" zoomScaleSheetLayoutView="100" workbookViewId="0">
      <selection activeCell="B26" sqref="B26"/>
    </sheetView>
  </sheetViews>
  <sheetFormatPr baseColWidth="10" defaultColWidth="11.44140625" defaultRowHeight="10.199999999999999"/>
  <cols>
    <col min="1" max="1" width="20.6640625" style="89" customWidth="1"/>
    <col min="2" max="2" width="50.6640625" style="89" customWidth="1"/>
    <col min="3" max="3" width="17.6640625" style="7" customWidth="1"/>
    <col min="4" max="5" width="17.6640625" style="89" customWidth="1"/>
    <col min="6" max="6" width="11.44140625" style="89" customWidth="1"/>
    <col min="7" max="16384" width="11.44140625" style="89"/>
  </cols>
  <sheetData>
    <row r="1" spans="1:5">
      <c r="A1" s="21" t="s">
        <v>43</v>
      </c>
      <c r="B1" s="21"/>
      <c r="C1" s="4"/>
      <c r="E1" s="5"/>
    </row>
    <row r="2" spans="1:5">
      <c r="A2" s="21" t="s">
        <v>0</v>
      </c>
      <c r="B2" s="21"/>
      <c r="C2" s="4"/>
    </row>
    <row r="3" spans="1:5">
      <c r="A3" s="12"/>
      <c r="B3" s="12"/>
      <c r="C3" s="22"/>
      <c r="D3" s="12"/>
      <c r="E3" s="12"/>
    </row>
    <row r="4" spans="1:5">
      <c r="A4" s="12"/>
      <c r="B4" s="12"/>
      <c r="C4" s="22"/>
      <c r="D4" s="12"/>
      <c r="E4" s="12"/>
    </row>
    <row r="5" spans="1:5" ht="11.25" customHeight="1">
      <c r="A5" s="305" t="s">
        <v>361</v>
      </c>
      <c r="B5" s="305"/>
      <c r="C5" s="22"/>
      <c r="E5" s="190" t="s">
        <v>360</v>
      </c>
    </row>
    <row r="6" spans="1:5">
      <c r="A6" s="311"/>
      <c r="B6" s="311"/>
      <c r="C6" s="312"/>
      <c r="D6" s="311"/>
      <c r="E6" s="332"/>
    </row>
    <row r="7" spans="1:5" ht="15" customHeight="1">
      <c r="A7" s="228" t="s">
        <v>45</v>
      </c>
      <c r="B7" s="227" t="s">
        <v>46</v>
      </c>
      <c r="C7" s="225" t="s">
        <v>244</v>
      </c>
      <c r="D7" s="339" t="s">
        <v>341</v>
      </c>
      <c r="E7" s="225" t="s">
        <v>263</v>
      </c>
    </row>
    <row r="8" spans="1:5">
      <c r="A8" s="338"/>
      <c r="B8" s="338"/>
      <c r="C8" s="337"/>
      <c r="D8" s="336"/>
      <c r="E8" s="336"/>
    </row>
    <row r="9" spans="1:5">
      <c r="A9" s="338"/>
      <c r="B9" s="338"/>
      <c r="C9" s="337"/>
      <c r="D9" s="336"/>
      <c r="E9" s="336"/>
    </row>
    <row r="10" spans="1:5">
      <c r="A10" s="338"/>
      <c r="B10" s="338"/>
      <c r="C10" s="337"/>
      <c r="D10" s="336"/>
      <c r="E10" s="336"/>
    </row>
    <row r="11" spans="1:5">
      <c r="A11" s="338"/>
      <c r="B11" s="338"/>
      <c r="C11" s="337"/>
      <c r="D11" s="336"/>
      <c r="E11" s="336"/>
    </row>
    <row r="12" spans="1:5">
      <c r="A12" s="338"/>
      <c r="B12" s="338"/>
      <c r="C12" s="337"/>
      <c r="D12" s="336"/>
      <c r="E12" s="336"/>
    </row>
    <row r="13" spans="1:5">
      <c r="A13" s="338"/>
      <c r="B13" s="338"/>
      <c r="C13" s="337"/>
      <c r="D13" s="336"/>
      <c r="E13" s="336"/>
    </row>
    <row r="14" spans="1:5">
      <c r="A14" s="335"/>
      <c r="B14" s="251" t="s">
        <v>359</v>
      </c>
      <c r="C14" s="220">
        <f>SUM(C8:C13)</f>
        <v>0</v>
      </c>
      <c r="D14" s="334"/>
      <c r="E14" s="334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ColWidth="11.44140625" defaultRowHeight="10.199999999999999"/>
  <cols>
    <col min="1" max="1" width="20.6640625" style="6" customWidth="1"/>
    <col min="2" max="2" width="50.6640625" style="6" customWidth="1"/>
    <col min="3" max="3" width="17.6640625" style="7" customWidth="1"/>
    <col min="4" max="5" width="17.6640625" style="6" customWidth="1"/>
    <col min="6" max="6" width="11.44140625" style="6" customWidth="1"/>
    <col min="7" max="16384" width="11.44140625" style="6"/>
  </cols>
  <sheetData>
    <row r="2" spans="1:5" ht="15" customHeight="1">
      <c r="A2" s="482" t="s">
        <v>143</v>
      </c>
      <c r="B2" s="483"/>
      <c r="C2" s="88"/>
      <c r="D2" s="88"/>
      <c r="E2" s="88"/>
    </row>
    <row r="3" spans="1:5" ht="10.8" thickBot="1">
      <c r="A3" s="88"/>
      <c r="B3" s="88"/>
      <c r="C3" s="88"/>
      <c r="D3" s="88"/>
      <c r="E3" s="88"/>
    </row>
    <row r="4" spans="1:5" ht="14.1" customHeight="1">
      <c r="A4" s="137" t="s">
        <v>234</v>
      </c>
      <c r="B4" s="154"/>
      <c r="C4" s="154"/>
      <c r="D4" s="154"/>
      <c r="E4" s="155"/>
    </row>
    <row r="5" spans="1:5" ht="14.1" customHeight="1">
      <c r="A5" s="139" t="s">
        <v>144</v>
      </c>
      <c r="B5" s="145"/>
      <c r="C5" s="145"/>
      <c r="D5" s="145"/>
      <c r="E5" s="146"/>
    </row>
    <row r="6" spans="1:5" ht="14.1" customHeight="1">
      <c r="A6" s="139" t="s">
        <v>173</v>
      </c>
      <c r="B6" s="140"/>
      <c r="C6" s="140"/>
      <c r="D6" s="140"/>
      <c r="E6" s="167"/>
    </row>
    <row r="7" spans="1:5" ht="27.9" customHeight="1">
      <c r="A7" s="489" t="s">
        <v>205</v>
      </c>
      <c r="B7" s="500"/>
      <c r="C7" s="500"/>
      <c r="D7" s="500"/>
      <c r="E7" s="501"/>
    </row>
    <row r="8" spans="1:5" ht="14.1" customHeight="1" thickBot="1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H98"/>
  <sheetViews>
    <sheetView zoomScaleNormal="100" zoomScaleSheetLayoutView="100" workbookViewId="0">
      <selection activeCell="C97" sqref="C97"/>
    </sheetView>
  </sheetViews>
  <sheetFormatPr baseColWidth="10" defaultColWidth="11.44140625" defaultRowHeight="10.199999999999999"/>
  <cols>
    <col min="1" max="1" width="20.6640625" style="60" customWidth="1"/>
    <col min="2" max="2" width="50.6640625" style="60" customWidth="1"/>
    <col min="3" max="3" width="17.6640625" style="36" customWidth="1"/>
    <col min="4" max="4" width="17.6640625" style="63" customWidth="1"/>
    <col min="5" max="5" width="17.6640625" style="64" customWidth="1"/>
    <col min="6" max="8" width="11.44140625" style="60"/>
    <col min="9" max="16384" width="11.44140625" style="89"/>
  </cols>
  <sheetData>
    <row r="1" spans="1:8" s="12" customFormat="1" ht="11.25" customHeight="1">
      <c r="A1" s="21" t="s">
        <v>43</v>
      </c>
      <c r="B1" s="21"/>
      <c r="C1" s="22"/>
      <c r="D1" s="352"/>
      <c r="E1" s="5"/>
    </row>
    <row r="2" spans="1:8" s="12" customFormat="1" ht="11.25" customHeight="1">
      <c r="A2" s="21" t="s">
        <v>0</v>
      </c>
      <c r="B2" s="21"/>
      <c r="C2" s="22"/>
      <c r="D2" s="352"/>
      <c r="E2" s="35"/>
    </row>
    <row r="3" spans="1:8" s="12" customFormat="1" ht="10.5" customHeight="1">
      <c r="C3" s="22"/>
      <c r="D3" s="352"/>
      <c r="E3" s="35"/>
    </row>
    <row r="4" spans="1:8" s="12" customFormat="1" ht="10.5" customHeight="1">
      <c r="C4" s="22"/>
      <c r="D4" s="352"/>
      <c r="E4" s="35"/>
    </row>
    <row r="5" spans="1:8" s="12" customFormat="1" ht="11.25" customHeight="1">
      <c r="A5" s="217" t="s">
        <v>366</v>
      </c>
      <c r="B5" s="217"/>
      <c r="C5" s="22"/>
      <c r="D5" s="351"/>
      <c r="E5" s="350" t="s">
        <v>365</v>
      </c>
    </row>
    <row r="6" spans="1:8" ht="11.25" customHeight="1">
      <c r="A6" s="249"/>
      <c r="B6" s="249"/>
      <c r="C6" s="247"/>
      <c r="D6" s="349"/>
      <c r="E6" s="3"/>
      <c r="F6" s="89"/>
      <c r="G6" s="89"/>
      <c r="H6" s="89"/>
    </row>
    <row r="7" spans="1:8" ht="15" customHeight="1">
      <c r="A7" s="228" t="s">
        <v>45</v>
      </c>
      <c r="B7" s="227" t="s">
        <v>46</v>
      </c>
      <c r="C7" s="225" t="s">
        <v>244</v>
      </c>
      <c r="D7" s="348" t="s">
        <v>364</v>
      </c>
      <c r="E7" s="347" t="s">
        <v>363</v>
      </c>
      <c r="F7" s="89"/>
      <c r="G7" s="89"/>
      <c r="H7" s="89"/>
    </row>
    <row r="8" spans="1:8">
      <c r="A8" s="238"/>
      <c r="B8" s="238"/>
      <c r="C8" s="252"/>
      <c r="D8" s="346"/>
      <c r="E8" s="345"/>
    </row>
    <row r="9" spans="1:8" ht="20.399999999999999">
      <c r="A9" s="238" t="s">
        <v>1136</v>
      </c>
      <c r="B9" s="238" t="s">
        <v>1137</v>
      </c>
      <c r="C9" s="252">
        <v>17441889.899999999</v>
      </c>
      <c r="D9" s="346">
        <f>+C9/$C$97</f>
        <v>0.24595184121883787</v>
      </c>
      <c r="E9" s="345" t="s">
        <v>1309</v>
      </c>
    </row>
    <row r="10" spans="1:8">
      <c r="A10" s="238" t="s">
        <v>1138</v>
      </c>
      <c r="B10" s="238" t="s">
        <v>1139</v>
      </c>
      <c r="C10" s="252">
        <v>75951.7</v>
      </c>
      <c r="D10" s="346">
        <f t="shared" ref="D10:D73" si="0">+C10/$C$97</f>
        <v>1.0710112588602459E-3</v>
      </c>
      <c r="E10" s="345"/>
    </row>
    <row r="11" spans="1:8">
      <c r="A11" s="238" t="s">
        <v>1140</v>
      </c>
      <c r="B11" s="238" t="s">
        <v>1141</v>
      </c>
      <c r="C11" s="252">
        <v>783295.55</v>
      </c>
      <c r="D11" s="346">
        <f t="shared" si="0"/>
        <v>1.104541903690278E-2</v>
      </c>
      <c r="E11" s="345"/>
    </row>
    <row r="12" spans="1:8">
      <c r="A12" s="238" t="s">
        <v>1142</v>
      </c>
      <c r="B12" s="238" t="s">
        <v>1311</v>
      </c>
      <c r="C12" s="252">
        <v>7222432.5599999996</v>
      </c>
      <c r="D12" s="346">
        <f t="shared" si="0"/>
        <v>0.10184507506900871</v>
      </c>
      <c r="E12" s="345" t="s">
        <v>1310</v>
      </c>
    </row>
    <row r="13" spans="1:8">
      <c r="A13" s="238" t="s">
        <v>1143</v>
      </c>
      <c r="B13" s="238" t="s">
        <v>1144</v>
      </c>
      <c r="C13" s="252">
        <v>308490.18</v>
      </c>
      <c r="D13" s="346">
        <f t="shared" si="0"/>
        <v>4.3500863842129128E-3</v>
      </c>
      <c r="E13" s="345"/>
    </row>
    <row r="14" spans="1:8">
      <c r="A14" s="238" t="s">
        <v>1145</v>
      </c>
      <c r="B14" s="238" t="s">
        <v>1146</v>
      </c>
      <c r="C14" s="252">
        <v>860284.65</v>
      </c>
      <c r="D14" s="346">
        <f t="shared" si="0"/>
        <v>1.2131058896307077E-2</v>
      </c>
      <c r="E14" s="345"/>
    </row>
    <row r="15" spans="1:8">
      <c r="A15" s="238" t="s">
        <v>1147</v>
      </c>
      <c r="B15" s="238" t="s">
        <v>1148</v>
      </c>
      <c r="C15" s="252">
        <v>2529337.4500000002</v>
      </c>
      <c r="D15" s="346">
        <f t="shared" si="0"/>
        <v>3.5666731441256282E-2</v>
      </c>
      <c r="E15" s="345"/>
    </row>
    <row r="16" spans="1:8">
      <c r="A16" s="238" t="s">
        <v>1149</v>
      </c>
      <c r="B16" s="238" t="s">
        <v>1150</v>
      </c>
      <c r="C16" s="252">
        <v>605083.52</v>
      </c>
      <c r="D16" s="346">
        <f t="shared" si="0"/>
        <v>8.5324128685834409E-3</v>
      </c>
      <c r="E16" s="345"/>
    </row>
    <row r="17" spans="1:5">
      <c r="A17" s="238" t="s">
        <v>1151</v>
      </c>
      <c r="B17" s="238" t="s">
        <v>1152</v>
      </c>
      <c r="C17" s="252">
        <v>2678591.5</v>
      </c>
      <c r="D17" s="346">
        <f t="shared" si="0"/>
        <v>3.7771394904753348E-2</v>
      </c>
      <c r="E17" s="345"/>
    </row>
    <row r="18" spans="1:5">
      <c r="A18" s="238" t="s">
        <v>1153</v>
      </c>
      <c r="B18" s="238" t="s">
        <v>1154</v>
      </c>
      <c r="C18" s="252">
        <v>1326343.44</v>
      </c>
      <c r="D18" s="346">
        <f t="shared" si="0"/>
        <v>1.8703054143033391E-2</v>
      </c>
      <c r="E18" s="345"/>
    </row>
    <row r="19" spans="1:5">
      <c r="A19" s="238" t="s">
        <v>1155</v>
      </c>
      <c r="B19" s="238" t="s">
        <v>1156</v>
      </c>
      <c r="C19" s="252">
        <v>1663289.46</v>
      </c>
      <c r="D19" s="346">
        <f t="shared" si="0"/>
        <v>2.3454402447918597E-2</v>
      </c>
      <c r="E19" s="345"/>
    </row>
    <row r="20" spans="1:5">
      <c r="A20" s="238" t="s">
        <v>1157</v>
      </c>
      <c r="B20" s="238" t="s">
        <v>1158</v>
      </c>
      <c r="C20" s="252">
        <v>1860217.5</v>
      </c>
      <c r="D20" s="346">
        <f t="shared" si="0"/>
        <v>2.6231327099049261E-2</v>
      </c>
      <c r="E20" s="345"/>
    </row>
    <row r="21" spans="1:5" ht="20.399999999999999">
      <c r="A21" s="238" t="s">
        <v>1159</v>
      </c>
      <c r="B21" s="238" t="s">
        <v>1160</v>
      </c>
      <c r="C21" s="252">
        <v>1024070.43</v>
      </c>
      <c r="D21" s="346">
        <f t="shared" si="0"/>
        <v>1.4440637410299618E-2</v>
      </c>
      <c r="E21" s="345"/>
    </row>
    <row r="22" spans="1:5">
      <c r="A22" s="238" t="s">
        <v>1161</v>
      </c>
      <c r="B22" s="238" t="s">
        <v>1162</v>
      </c>
      <c r="C22" s="252">
        <v>1534794</v>
      </c>
      <c r="D22" s="346">
        <f t="shared" si="0"/>
        <v>2.1642460327170456E-2</v>
      </c>
      <c r="E22" s="345"/>
    </row>
    <row r="23" spans="1:5">
      <c r="A23" s="238" t="s">
        <v>1163</v>
      </c>
      <c r="B23" s="238" t="s">
        <v>1164</v>
      </c>
      <c r="C23" s="252">
        <v>165304</v>
      </c>
      <c r="D23" s="346">
        <f t="shared" si="0"/>
        <v>2.3309872607806554E-3</v>
      </c>
      <c r="E23" s="345"/>
    </row>
    <row r="24" spans="1:5">
      <c r="A24" s="238" t="s">
        <v>1165</v>
      </c>
      <c r="B24" s="238" t="s">
        <v>1166</v>
      </c>
      <c r="C24" s="252">
        <v>233876</v>
      </c>
      <c r="D24" s="346">
        <f t="shared" si="0"/>
        <v>3.2979357825723308E-3</v>
      </c>
      <c r="E24" s="345"/>
    </row>
    <row r="25" spans="1:5">
      <c r="A25" s="238" t="s">
        <v>1167</v>
      </c>
      <c r="B25" s="238" t="s">
        <v>1168</v>
      </c>
      <c r="C25" s="252">
        <v>1730524.2</v>
      </c>
      <c r="D25" s="346">
        <f t="shared" si="0"/>
        <v>2.4402493978806533E-2</v>
      </c>
      <c r="E25" s="345"/>
    </row>
    <row r="26" spans="1:5">
      <c r="A26" s="238" t="s">
        <v>1169</v>
      </c>
      <c r="B26" s="238" t="s">
        <v>1170</v>
      </c>
      <c r="C26" s="252">
        <v>1730524.2</v>
      </c>
      <c r="D26" s="346">
        <f t="shared" si="0"/>
        <v>2.4402493978806533E-2</v>
      </c>
      <c r="E26" s="345"/>
    </row>
    <row r="27" spans="1:5">
      <c r="A27" s="238" t="s">
        <v>1171</v>
      </c>
      <c r="B27" s="238" t="s">
        <v>1172</v>
      </c>
      <c r="C27" s="252">
        <v>148265.1</v>
      </c>
      <c r="D27" s="346">
        <f t="shared" si="0"/>
        <v>2.0907180668245776E-3</v>
      </c>
      <c r="E27" s="345"/>
    </row>
    <row r="28" spans="1:5" ht="20.399999999999999">
      <c r="A28" s="238" t="s">
        <v>1173</v>
      </c>
      <c r="B28" s="238" t="s">
        <v>1174</v>
      </c>
      <c r="C28" s="252">
        <v>219407.34</v>
      </c>
      <c r="D28" s="346">
        <f t="shared" si="0"/>
        <v>3.0939100957131705E-3</v>
      </c>
      <c r="E28" s="345"/>
    </row>
    <row r="29" spans="1:5">
      <c r="A29" s="238" t="s">
        <v>1175</v>
      </c>
      <c r="B29" s="238" t="s">
        <v>1176</v>
      </c>
      <c r="C29" s="252">
        <v>8419.82</v>
      </c>
      <c r="D29" s="346">
        <f t="shared" si="0"/>
        <v>1.1872969291769212E-4</v>
      </c>
      <c r="E29" s="345"/>
    </row>
    <row r="30" spans="1:5">
      <c r="A30" s="238" t="s">
        <v>1177</v>
      </c>
      <c r="B30" s="238" t="s">
        <v>1178</v>
      </c>
      <c r="C30" s="252">
        <v>211499.86</v>
      </c>
      <c r="D30" s="346">
        <f t="shared" si="0"/>
        <v>2.9824050193394719E-3</v>
      </c>
      <c r="E30" s="345"/>
    </row>
    <row r="31" spans="1:5">
      <c r="A31" s="238" t="s">
        <v>1179</v>
      </c>
      <c r="B31" s="238" t="s">
        <v>1180</v>
      </c>
      <c r="C31" s="252">
        <v>16209.57</v>
      </c>
      <c r="D31" s="346">
        <f t="shared" si="0"/>
        <v>2.2857463323774555E-4</v>
      </c>
      <c r="E31" s="345"/>
    </row>
    <row r="32" spans="1:5">
      <c r="A32" s="238" t="s">
        <v>1181</v>
      </c>
      <c r="B32" s="238" t="s">
        <v>1182</v>
      </c>
      <c r="C32" s="252">
        <v>166631.44</v>
      </c>
      <c r="D32" s="346">
        <f t="shared" si="0"/>
        <v>2.349705777752118E-3</v>
      </c>
      <c r="E32" s="345"/>
    </row>
    <row r="33" spans="1:5">
      <c r="A33" s="238" t="s">
        <v>1183</v>
      </c>
      <c r="B33" s="238" t="s">
        <v>1184</v>
      </c>
      <c r="C33" s="252">
        <v>30.58</v>
      </c>
      <c r="D33" s="346">
        <f t="shared" si="0"/>
        <v>4.3121515773769807E-7</v>
      </c>
      <c r="E33" s="345"/>
    </row>
    <row r="34" spans="1:5">
      <c r="A34" s="238" t="s">
        <v>1185</v>
      </c>
      <c r="B34" s="238" t="s">
        <v>1186</v>
      </c>
      <c r="C34" s="252">
        <v>35339.35</v>
      </c>
      <c r="D34" s="346">
        <f t="shared" si="0"/>
        <v>4.9832777582072333E-4</v>
      </c>
      <c r="E34" s="345"/>
    </row>
    <row r="35" spans="1:5">
      <c r="A35" s="238" t="s">
        <v>1187</v>
      </c>
      <c r="B35" s="238" t="s">
        <v>1188</v>
      </c>
      <c r="C35" s="252">
        <v>520.96</v>
      </c>
      <c r="D35" s="346">
        <f t="shared" si="0"/>
        <v>7.3461690181501376E-6</v>
      </c>
      <c r="E35" s="345"/>
    </row>
    <row r="36" spans="1:5">
      <c r="A36" s="238" t="s">
        <v>1189</v>
      </c>
      <c r="B36" s="238" t="s">
        <v>1190</v>
      </c>
      <c r="C36" s="252">
        <v>290543.51</v>
      </c>
      <c r="D36" s="346">
        <f t="shared" si="0"/>
        <v>4.0970165302261106E-3</v>
      </c>
      <c r="E36" s="345"/>
    </row>
    <row r="37" spans="1:5" ht="20.399999999999999">
      <c r="A37" s="238" t="s">
        <v>1191</v>
      </c>
      <c r="B37" s="238" t="s">
        <v>1192</v>
      </c>
      <c r="C37" s="252">
        <v>4286.21</v>
      </c>
      <c r="D37" s="346">
        <f t="shared" si="0"/>
        <v>6.0440769170925409E-5</v>
      </c>
      <c r="E37" s="345"/>
    </row>
    <row r="38" spans="1:5">
      <c r="A38" s="238" t="s">
        <v>1193</v>
      </c>
      <c r="B38" s="238" t="s">
        <v>1194</v>
      </c>
      <c r="C38" s="252">
        <v>2898.95</v>
      </c>
      <c r="D38" s="346">
        <f t="shared" si="0"/>
        <v>4.0878717512220398E-5</v>
      </c>
      <c r="E38" s="345"/>
    </row>
    <row r="39" spans="1:5" ht="20.399999999999999">
      <c r="A39" s="238" t="s">
        <v>1195</v>
      </c>
      <c r="B39" s="238" t="s">
        <v>1196</v>
      </c>
      <c r="C39" s="252">
        <v>235180.01</v>
      </c>
      <c r="D39" s="346">
        <f t="shared" si="0"/>
        <v>3.3163239080740161E-3</v>
      </c>
      <c r="E39" s="345"/>
    </row>
    <row r="40" spans="1:5">
      <c r="A40" s="238" t="s">
        <v>1197</v>
      </c>
      <c r="B40" s="238" t="s">
        <v>1198</v>
      </c>
      <c r="C40" s="252">
        <v>282258.49</v>
      </c>
      <c r="D40" s="346">
        <f t="shared" si="0"/>
        <v>3.9801876811038093E-3</v>
      </c>
      <c r="E40" s="345"/>
    </row>
    <row r="41" spans="1:5">
      <c r="A41" s="238" t="s">
        <v>1199</v>
      </c>
      <c r="B41" s="238" t="s">
        <v>1200</v>
      </c>
      <c r="C41" s="252">
        <v>6163.98</v>
      </c>
      <c r="D41" s="346">
        <f t="shared" si="0"/>
        <v>8.6919607848005761E-5</v>
      </c>
      <c r="E41" s="345"/>
    </row>
    <row r="42" spans="1:5">
      <c r="A42" s="238" t="s">
        <v>1201</v>
      </c>
      <c r="B42" s="238" t="s">
        <v>1202</v>
      </c>
      <c r="C42" s="252">
        <v>2567.0100000000002</v>
      </c>
      <c r="D42" s="346">
        <f t="shared" si="0"/>
        <v>3.619796017214678E-5</v>
      </c>
      <c r="E42" s="345"/>
    </row>
    <row r="43" spans="1:5" ht="20.399999999999999">
      <c r="A43" s="238" t="s">
        <v>1203</v>
      </c>
      <c r="B43" s="238" t="s">
        <v>1204</v>
      </c>
      <c r="C43" s="252">
        <v>5287.3</v>
      </c>
      <c r="D43" s="346">
        <f t="shared" si="0"/>
        <v>7.4557354594719796E-5</v>
      </c>
      <c r="E43" s="345"/>
    </row>
    <row r="44" spans="1:5" ht="20.399999999999999">
      <c r="A44" s="238" t="s">
        <v>1205</v>
      </c>
      <c r="B44" s="238" t="s">
        <v>1206</v>
      </c>
      <c r="C44" s="252">
        <v>2026.58</v>
      </c>
      <c r="D44" s="346">
        <f t="shared" si="0"/>
        <v>2.8577240496012561E-5</v>
      </c>
      <c r="E44" s="345"/>
    </row>
    <row r="45" spans="1:5">
      <c r="A45" s="238" t="s">
        <v>1207</v>
      </c>
      <c r="B45" s="238" t="s">
        <v>1208</v>
      </c>
      <c r="C45" s="252">
        <v>863746.15</v>
      </c>
      <c r="D45" s="346">
        <f t="shared" si="0"/>
        <v>1.2179870252373428E-2</v>
      </c>
      <c r="E45" s="345"/>
    </row>
    <row r="46" spans="1:5">
      <c r="A46" s="238" t="s">
        <v>1209</v>
      </c>
      <c r="B46" s="238" t="s">
        <v>1210</v>
      </c>
      <c r="C46" s="252">
        <v>166109.46</v>
      </c>
      <c r="D46" s="346">
        <f t="shared" si="0"/>
        <v>2.3423452254945666E-3</v>
      </c>
      <c r="E46" s="345"/>
    </row>
    <row r="47" spans="1:5">
      <c r="A47" s="238" t="s">
        <v>1211</v>
      </c>
      <c r="B47" s="238" t="s">
        <v>1212</v>
      </c>
      <c r="C47" s="252">
        <v>121756.73</v>
      </c>
      <c r="D47" s="346">
        <f t="shared" si="0"/>
        <v>1.7169178395217892E-3</v>
      </c>
      <c r="E47" s="345"/>
    </row>
    <row r="48" spans="1:5">
      <c r="A48" s="238" t="s">
        <v>1213</v>
      </c>
      <c r="B48" s="238" t="s">
        <v>1214</v>
      </c>
      <c r="C48" s="252">
        <v>299974.06</v>
      </c>
      <c r="D48" s="346">
        <f t="shared" si="0"/>
        <v>4.2299987442811545E-3</v>
      </c>
      <c r="E48" s="345"/>
    </row>
    <row r="49" spans="1:5">
      <c r="A49" s="238" t="s">
        <v>1215</v>
      </c>
      <c r="B49" s="238" t="s">
        <v>1216</v>
      </c>
      <c r="C49" s="252">
        <v>8176.7</v>
      </c>
      <c r="D49" s="346">
        <f t="shared" si="0"/>
        <v>1.1530140550274152E-4</v>
      </c>
      <c r="E49" s="345"/>
    </row>
    <row r="50" spans="1:5">
      <c r="A50" s="238" t="s">
        <v>1217</v>
      </c>
      <c r="B50" s="238" t="s">
        <v>1218</v>
      </c>
      <c r="C50" s="252">
        <v>15074.92</v>
      </c>
      <c r="D50" s="346">
        <f t="shared" si="0"/>
        <v>2.1257468952528384E-4</v>
      </c>
      <c r="E50" s="345"/>
    </row>
    <row r="51" spans="1:5">
      <c r="A51" s="238" t="s">
        <v>1219</v>
      </c>
      <c r="B51" s="238" t="s">
        <v>1220</v>
      </c>
      <c r="C51" s="252">
        <v>25692.86</v>
      </c>
      <c r="D51" s="346">
        <f t="shared" si="0"/>
        <v>3.6230054537712863E-4</v>
      </c>
      <c r="E51" s="345"/>
    </row>
    <row r="52" spans="1:5">
      <c r="A52" s="238" t="s">
        <v>1221</v>
      </c>
      <c r="B52" s="238" t="s">
        <v>1222</v>
      </c>
      <c r="C52" s="252">
        <v>425.27</v>
      </c>
      <c r="D52" s="346">
        <f t="shared" si="0"/>
        <v>5.9968237452946649E-6</v>
      </c>
      <c r="E52" s="345"/>
    </row>
    <row r="53" spans="1:5">
      <c r="A53" s="238" t="s">
        <v>1223</v>
      </c>
      <c r="B53" s="238" t="s">
        <v>1224</v>
      </c>
      <c r="C53" s="252">
        <v>845365.56</v>
      </c>
      <c r="D53" s="346">
        <f t="shared" si="0"/>
        <v>1.1920681599130723E-2</v>
      </c>
      <c r="E53" s="345"/>
    </row>
    <row r="54" spans="1:5">
      <c r="A54" s="238" t="s">
        <v>1225</v>
      </c>
      <c r="B54" s="238" t="s">
        <v>1226</v>
      </c>
      <c r="C54" s="252">
        <v>6900</v>
      </c>
      <c r="D54" s="346">
        <f t="shared" si="0"/>
        <v>9.7298384185419117E-5</v>
      </c>
      <c r="E54" s="345"/>
    </row>
    <row r="55" spans="1:5" ht="20.399999999999999">
      <c r="A55" s="238" t="s">
        <v>1227</v>
      </c>
      <c r="B55" s="238" t="s">
        <v>1228</v>
      </c>
      <c r="C55" s="252">
        <v>3500</v>
      </c>
      <c r="D55" s="346">
        <f t="shared" si="0"/>
        <v>4.9354252847676365E-5</v>
      </c>
      <c r="E55" s="345"/>
    </row>
    <row r="56" spans="1:5">
      <c r="A56" s="238" t="s">
        <v>1229</v>
      </c>
      <c r="B56" s="238" t="s">
        <v>1230</v>
      </c>
      <c r="C56" s="252">
        <v>35530</v>
      </c>
      <c r="D56" s="346">
        <f t="shared" si="0"/>
        <v>5.0101617247941179E-4</v>
      </c>
      <c r="E56" s="345"/>
    </row>
    <row r="57" spans="1:5">
      <c r="A57" s="238" t="s">
        <v>1231</v>
      </c>
      <c r="B57" s="238" t="s">
        <v>1232</v>
      </c>
      <c r="C57" s="252">
        <v>250757.69</v>
      </c>
      <c r="D57" s="346">
        <f t="shared" si="0"/>
        <v>3.535988124502642E-3</v>
      </c>
      <c r="E57" s="345"/>
    </row>
    <row r="58" spans="1:5">
      <c r="A58" s="238" t="s">
        <v>1233</v>
      </c>
      <c r="B58" s="238" t="s">
        <v>1234</v>
      </c>
      <c r="C58" s="252">
        <v>1182402.4099999999</v>
      </c>
      <c r="D58" s="346">
        <f t="shared" si="0"/>
        <v>1.6673310717383399E-2</v>
      </c>
      <c r="E58" s="345"/>
    </row>
    <row r="59" spans="1:5">
      <c r="A59" s="238" t="s">
        <v>1235</v>
      </c>
      <c r="B59" s="238" t="s">
        <v>1236</v>
      </c>
      <c r="C59" s="252">
        <v>639801.43999999994</v>
      </c>
      <c r="D59" s="346">
        <f t="shared" si="0"/>
        <v>9.0219777263049819E-3</v>
      </c>
      <c r="E59" s="345"/>
    </row>
    <row r="60" spans="1:5">
      <c r="A60" s="238" t="s">
        <v>1237</v>
      </c>
      <c r="B60" s="238" t="s">
        <v>1238</v>
      </c>
      <c r="C60" s="252">
        <v>83199.87</v>
      </c>
      <c r="D60" s="346">
        <f t="shared" si="0"/>
        <v>1.173219263106801E-3</v>
      </c>
      <c r="E60" s="345"/>
    </row>
    <row r="61" spans="1:5">
      <c r="A61" s="238" t="s">
        <v>1239</v>
      </c>
      <c r="B61" s="238" t="s">
        <v>1240</v>
      </c>
      <c r="C61" s="252">
        <v>16254.7</v>
      </c>
      <c r="D61" s="346">
        <f t="shared" si="0"/>
        <v>2.292110210751786E-4</v>
      </c>
      <c r="E61" s="345"/>
    </row>
    <row r="62" spans="1:5">
      <c r="A62" s="238" t="s">
        <v>1241</v>
      </c>
      <c r="B62" s="238" t="s">
        <v>1242</v>
      </c>
      <c r="C62" s="252">
        <v>82292</v>
      </c>
      <c r="D62" s="346">
        <f t="shared" si="0"/>
        <v>1.1604171929545668E-3</v>
      </c>
      <c r="E62" s="345"/>
    </row>
    <row r="63" spans="1:5">
      <c r="A63" s="238" t="s">
        <v>1243</v>
      </c>
      <c r="B63" s="238" t="s">
        <v>1244</v>
      </c>
      <c r="C63" s="252">
        <v>36364.22</v>
      </c>
      <c r="D63" s="346">
        <f t="shared" si="0"/>
        <v>5.1277968813958003E-4</v>
      </c>
      <c r="E63" s="345"/>
    </row>
    <row r="64" spans="1:5">
      <c r="A64" s="238" t="s">
        <v>1245</v>
      </c>
      <c r="B64" s="238" t="s">
        <v>1246</v>
      </c>
      <c r="C64" s="252">
        <v>6145.25</v>
      </c>
      <c r="D64" s="346">
        <f t="shared" si="0"/>
        <v>8.6655492089195201E-5</v>
      </c>
      <c r="E64" s="345"/>
    </row>
    <row r="65" spans="1:5">
      <c r="A65" s="238" t="s">
        <v>1247</v>
      </c>
      <c r="B65" s="238" t="s">
        <v>1248</v>
      </c>
      <c r="C65" s="252">
        <v>3360</v>
      </c>
      <c r="D65" s="346">
        <f t="shared" si="0"/>
        <v>4.7380082733769309E-5</v>
      </c>
      <c r="E65" s="345"/>
    </row>
    <row r="66" spans="1:5" ht="20.399999999999999">
      <c r="A66" s="238" t="s">
        <v>1249</v>
      </c>
      <c r="B66" s="238" t="s">
        <v>1250</v>
      </c>
      <c r="C66" s="252">
        <v>32584.65</v>
      </c>
      <c r="D66" s="346">
        <f t="shared" si="0"/>
        <v>4.5948315858658224E-4</v>
      </c>
      <c r="E66" s="345"/>
    </row>
    <row r="67" spans="1:5" ht="20.399999999999999">
      <c r="A67" s="238" t="s">
        <v>1251</v>
      </c>
      <c r="B67" s="238" t="s">
        <v>1252</v>
      </c>
      <c r="C67" s="252">
        <v>98938.51</v>
      </c>
      <c r="D67" s="346">
        <f t="shared" si="0"/>
        <v>1.395153211117816E-3</v>
      </c>
      <c r="E67" s="345"/>
    </row>
    <row r="68" spans="1:5">
      <c r="A68" s="238" t="s">
        <v>1253</v>
      </c>
      <c r="B68" s="238" t="s">
        <v>1254</v>
      </c>
      <c r="C68" s="252">
        <v>90282.29</v>
      </c>
      <c r="D68" s="346">
        <f t="shared" si="0"/>
        <v>1.273089990950641E-3</v>
      </c>
      <c r="E68" s="345"/>
    </row>
    <row r="69" spans="1:5" ht="20.399999999999999">
      <c r="A69" s="238" t="s">
        <v>1255</v>
      </c>
      <c r="B69" s="238" t="s">
        <v>1256</v>
      </c>
      <c r="C69" s="252">
        <v>13757.58</v>
      </c>
      <c r="D69" s="346">
        <f t="shared" si="0"/>
        <v>1.9399859482632442E-4</v>
      </c>
      <c r="E69" s="345"/>
    </row>
    <row r="70" spans="1:5">
      <c r="A70" s="238" t="s">
        <v>1257</v>
      </c>
      <c r="B70" s="238" t="s">
        <v>1258</v>
      </c>
      <c r="C70" s="252">
        <v>23212.37</v>
      </c>
      <c r="D70" s="346">
        <f t="shared" si="0"/>
        <v>3.2732262233537638E-4</v>
      </c>
      <c r="E70" s="345"/>
    </row>
    <row r="71" spans="1:5">
      <c r="A71" s="238" t="s">
        <v>1259</v>
      </c>
      <c r="B71" s="238" t="s">
        <v>1260</v>
      </c>
      <c r="C71" s="252">
        <v>15866.39</v>
      </c>
      <c r="D71" s="346">
        <f t="shared" si="0"/>
        <v>2.2373537823995536E-4</v>
      </c>
      <c r="E71" s="345"/>
    </row>
    <row r="72" spans="1:5" ht="20.399999999999999">
      <c r="A72" s="238" t="s">
        <v>1261</v>
      </c>
      <c r="B72" s="238" t="s">
        <v>1262</v>
      </c>
      <c r="C72" s="252">
        <v>195010.13</v>
      </c>
      <c r="D72" s="346">
        <f t="shared" si="0"/>
        <v>2.7498797896794969E-3</v>
      </c>
      <c r="E72" s="345"/>
    </row>
    <row r="73" spans="1:5" ht="20.399999999999999">
      <c r="A73" s="238" t="s">
        <v>1263</v>
      </c>
      <c r="B73" s="238" t="s">
        <v>1264</v>
      </c>
      <c r="C73" s="252">
        <v>847047.22</v>
      </c>
      <c r="D73" s="346">
        <f t="shared" si="0"/>
        <v>1.1944395048514671E-2</v>
      </c>
      <c r="E73" s="345"/>
    </row>
    <row r="74" spans="1:5">
      <c r="A74" s="238" t="s">
        <v>1265</v>
      </c>
      <c r="B74" s="238" t="s">
        <v>1266</v>
      </c>
      <c r="C74" s="252">
        <v>26819.84</v>
      </c>
      <c r="D74" s="346">
        <f t="shared" ref="D74:D96" si="1">+C74/$C$97</f>
        <v>3.7819233276977843E-4</v>
      </c>
      <c r="E74" s="345"/>
    </row>
    <row r="75" spans="1:5">
      <c r="A75" s="238" t="s">
        <v>1267</v>
      </c>
      <c r="B75" s="238" t="s">
        <v>1268</v>
      </c>
      <c r="C75" s="252">
        <v>252555.25</v>
      </c>
      <c r="D75" s="346">
        <f t="shared" si="1"/>
        <v>3.5613359047166047E-3</v>
      </c>
      <c r="E75" s="345"/>
    </row>
    <row r="76" spans="1:5">
      <c r="A76" s="238" t="s">
        <v>1269</v>
      </c>
      <c r="B76" s="238" t="s">
        <v>1270</v>
      </c>
      <c r="C76" s="252">
        <v>118120.66</v>
      </c>
      <c r="D76" s="346">
        <f t="shared" si="1"/>
        <v>1.6656448343355464E-3</v>
      </c>
      <c r="E76" s="345"/>
    </row>
    <row r="77" spans="1:5">
      <c r="A77" s="238" t="s">
        <v>1271</v>
      </c>
      <c r="B77" s="238" t="s">
        <v>1272</v>
      </c>
      <c r="C77" s="252">
        <v>1421.9</v>
      </c>
      <c r="D77" s="346">
        <f t="shared" si="1"/>
        <v>2.0050517749746009E-5</v>
      </c>
      <c r="E77" s="345"/>
    </row>
    <row r="78" spans="1:5">
      <c r="A78" s="238" t="s">
        <v>1273</v>
      </c>
      <c r="B78" s="238" t="s">
        <v>1274</v>
      </c>
      <c r="C78" s="252">
        <v>31781.14</v>
      </c>
      <c r="D78" s="346">
        <f t="shared" si="1"/>
        <v>4.4815269124211466E-4</v>
      </c>
      <c r="E78" s="345"/>
    </row>
    <row r="79" spans="1:5">
      <c r="A79" s="238" t="s">
        <v>1275</v>
      </c>
      <c r="B79" s="238" t="s">
        <v>1276</v>
      </c>
      <c r="C79" s="252">
        <v>101181.2</v>
      </c>
      <c r="D79" s="346">
        <f t="shared" si="1"/>
        <v>1.4267778652089463E-3</v>
      </c>
      <c r="E79" s="345"/>
    </row>
    <row r="80" spans="1:5" ht="112.2">
      <c r="A80" s="238" t="s">
        <v>1277</v>
      </c>
      <c r="B80" s="238" t="s">
        <v>1278</v>
      </c>
      <c r="C80" s="252">
        <v>13900334.52</v>
      </c>
      <c r="D80" s="346">
        <f t="shared" si="1"/>
        <v>0.19601160701924689</v>
      </c>
      <c r="E80" s="345" t="s">
        <v>1312</v>
      </c>
    </row>
    <row r="81" spans="1:5">
      <c r="A81" s="238" t="s">
        <v>1279</v>
      </c>
      <c r="B81" s="238" t="s">
        <v>1280</v>
      </c>
      <c r="C81" s="252">
        <v>514765.86</v>
      </c>
      <c r="D81" s="346">
        <f t="shared" si="1"/>
        <v>7.2588241176547354E-3</v>
      </c>
      <c r="E81" s="345"/>
    </row>
    <row r="82" spans="1:5">
      <c r="A82" s="238" t="s">
        <v>1281</v>
      </c>
      <c r="B82" s="238" t="s">
        <v>1282</v>
      </c>
      <c r="C82" s="252">
        <v>344.84</v>
      </c>
      <c r="D82" s="346">
        <f t="shared" si="1"/>
        <v>4.8626630148550619E-6</v>
      </c>
      <c r="E82" s="345"/>
    </row>
    <row r="83" spans="1:5">
      <c r="A83" s="238" t="s">
        <v>1283</v>
      </c>
      <c r="B83" s="238" t="s">
        <v>1284</v>
      </c>
      <c r="C83" s="252">
        <v>150448.82999999999</v>
      </c>
      <c r="D83" s="346">
        <f t="shared" si="1"/>
        <v>2.1215113132734506E-3</v>
      </c>
      <c r="E83" s="345"/>
    </row>
    <row r="84" spans="1:5">
      <c r="A84" s="238" t="s">
        <v>1285</v>
      </c>
      <c r="B84" s="238" t="s">
        <v>1286</v>
      </c>
      <c r="C84" s="252">
        <v>1928729.4</v>
      </c>
      <c r="D84" s="346">
        <f t="shared" si="1"/>
        <v>2.7197428137813465E-2</v>
      </c>
      <c r="E84" s="345"/>
    </row>
    <row r="85" spans="1:5">
      <c r="A85" s="238" t="s">
        <v>1287</v>
      </c>
      <c r="B85" s="238" t="s">
        <v>1288</v>
      </c>
      <c r="C85" s="252">
        <v>28787.01</v>
      </c>
      <c r="D85" s="346">
        <f t="shared" si="1"/>
        <v>4.0593182007673943E-4</v>
      </c>
      <c r="E85" s="345"/>
    </row>
    <row r="86" spans="1:5">
      <c r="A86" s="238" t="s">
        <v>1289</v>
      </c>
      <c r="B86" s="238" t="s">
        <v>1290</v>
      </c>
      <c r="C86" s="252">
        <v>370827.16</v>
      </c>
      <c r="D86" s="346">
        <f t="shared" si="1"/>
        <v>5.2291135478359256E-3</v>
      </c>
      <c r="E86" s="345"/>
    </row>
    <row r="87" spans="1:5">
      <c r="A87" s="238" t="s">
        <v>1291</v>
      </c>
      <c r="B87" s="238" t="s">
        <v>1292</v>
      </c>
      <c r="C87" s="252">
        <v>595470</v>
      </c>
      <c r="D87" s="346">
        <f t="shared" si="1"/>
        <v>8.3968505552016702E-3</v>
      </c>
      <c r="E87" s="345"/>
    </row>
    <row r="88" spans="1:5">
      <c r="A88" s="238" t="s">
        <v>1293</v>
      </c>
      <c r="B88" s="238" t="s">
        <v>1294</v>
      </c>
      <c r="C88" s="252">
        <v>273733.33</v>
      </c>
      <c r="D88" s="346">
        <f t="shared" si="1"/>
        <v>3.8599725661875531E-3</v>
      </c>
      <c r="E88" s="345"/>
    </row>
    <row r="89" spans="1:5">
      <c r="A89" s="238" t="s">
        <v>1295</v>
      </c>
      <c r="B89" s="238" t="s">
        <v>1296</v>
      </c>
      <c r="C89" s="252">
        <v>98933.86</v>
      </c>
      <c r="D89" s="346">
        <f t="shared" si="1"/>
        <v>1.3950876404676042E-3</v>
      </c>
      <c r="E89" s="345"/>
    </row>
    <row r="90" spans="1:5">
      <c r="A90" s="238" t="s">
        <v>1297</v>
      </c>
      <c r="B90" s="238" t="s">
        <v>790</v>
      </c>
      <c r="C90" s="252">
        <v>221999.1</v>
      </c>
      <c r="D90" s="346">
        <f t="shared" si="1"/>
        <v>3.1304570609590261E-3</v>
      </c>
      <c r="E90" s="345"/>
    </row>
    <row r="91" spans="1:5">
      <c r="A91" s="238" t="s">
        <v>1298</v>
      </c>
      <c r="B91" s="238" t="s">
        <v>1299</v>
      </c>
      <c r="C91" s="252">
        <v>81463.679999999993</v>
      </c>
      <c r="D91" s="346">
        <f t="shared" si="1"/>
        <v>1.1487368744634845E-3</v>
      </c>
      <c r="E91" s="345"/>
    </row>
    <row r="92" spans="1:5" ht="20.399999999999999">
      <c r="A92" s="238" t="s">
        <v>1300</v>
      </c>
      <c r="B92" s="238" t="s">
        <v>1301</v>
      </c>
      <c r="C92" s="252">
        <v>541091.77</v>
      </c>
      <c r="D92" s="346">
        <f t="shared" si="1"/>
        <v>7.6300514372504994E-3</v>
      </c>
      <c r="E92" s="345"/>
    </row>
    <row r="93" spans="1:5">
      <c r="A93" s="238" t="s">
        <v>1302</v>
      </c>
      <c r="B93" s="238" t="s">
        <v>1303</v>
      </c>
      <c r="C93" s="252">
        <v>3608.42</v>
      </c>
      <c r="D93" s="346">
        <f t="shared" si="1"/>
        <v>5.0883106588746388E-5</v>
      </c>
      <c r="E93" s="345"/>
    </row>
    <row r="94" spans="1:5">
      <c r="A94" s="238" t="s">
        <v>1304</v>
      </c>
      <c r="B94" s="238" t="s">
        <v>1305</v>
      </c>
      <c r="C94" s="252">
        <v>248414.56</v>
      </c>
      <c r="D94" s="346">
        <f t="shared" si="1"/>
        <v>3.5029471443669348E-3</v>
      </c>
      <c r="E94" s="345"/>
    </row>
    <row r="95" spans="1:5">
      <c r="A95" s="238" t="s">
        <v>1306</v>
      </c>
      <c r="B95" s="238" t="s">
        <v>795</v>
      </c>
      <c r="C95" s="252">
        <v>1963.44</v>
      </c>
      <c r="D95" s="346">
        <f t="shared" si="1"/>
        <v>2.7686889774640481E-5</v>
      </c>
      <c r="E95" s="345"/>
    </row>
    <row r="96" spans="1:5">
      <c r="A96" s="238" t="s">
        <v>1307</v>
      </c>
      <c r="B96" s="238" t="s">
        <v>1308</v>
      </c>
      <c r="C96" s="252">
        <v>1713.98</v>
      </c>
      <c r="D96" s="346">
        <f t="shared" si="1"/>
        <v>2.4169200655960098E-5</v>
      </c>
      <c r="E96" s="345"/>
    </row>
    <row r="97" spans="1:5">
      <c r="A97" s="251"/>
      <c r="B97" s="251" t="s">
        <v>362</v>
      </c>
      <c r="C97" s="250">
        <f>SUM(C8:C96)</f>
        <v>70915874.480000004</v>
      </c>
      <c r="D97" s="344">
        <f>SUM(D9:D96)</f>
        <v>0.99999999999999956</v>
      </c>
      <c r="E97" s="306"/>
    </row>
    <row r="98" spans="1:5">
      <c r="A98" s="343"/>
      <c r="B98" s="343"/>
      <c r="C98" s="342"/>
      <c r="D98" s="341"/>
      <c r="E98" s="340"/>
    </row>
  </sheetData>
  <dataValidations disablePrompts="1"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ColWidth="11.44140625" defaultRowHeight="10.199999999999999"/>
  <cols>
    <col min="1" max="1" width="20.6640625" style="60" customWidth="1"/>
    <col min="2" max="2" width="50.6640625" style="60" customWidth="1"/>
    <col min="3" max="3" width="17.6640625" style="36" customWidth="1"/>
    <col min="4" max="4" width="17.6640625" style="63" customWidth="1"/>
    <col min="5" max="5" width="17.6640625" style="64" customWidth="1"/>
    <col min="6" max="8" width="11.44140625" style="60"/>
    <col min="9" max="16384" width="11.44140625" style="6"/>
  </cols>
  <sheetData>
    <row r="2" spans="1:5" ht="15" customHeight="1">
      <c r="A2" s="482" t="s">
        <v>143</v>
      </c>
      <c r="B2" s="483"/>
      <c r="C2" s="122"/>
      <c r="D2" s="123"/>
      <c r="E2" s="123"/>
    </row>
    <row r="3" spans="1:5" ht="10.8" thickBot="1">
      <c r="A3" s="15"/>
      <c r="B3" s="15"/>
      <c r="C3" s="122"/>
      <c r="D3" s="123"/>
      <c r="E3" s="123"/>
    </row>
    <row r="4" spans="1:5" ht="14.1" customHeight="1">
      <c r="A4" s="137" t="s">
        <v>234</v>
      </c>
      <c r="B4" s="94"/>
      <c r="C4" s="124"/>
      <c r="D4" s="125"/>
      <c r="E4" s="126"/>
    </row>
    <row r="5" spans="1:5" ht="14.1" customHeight="1">
      <c r="A5" s="139" t="s">
        <v>144</v>
      </c>
      <c r="B5" s="12"/>
      <c r="C5" s="22"/>
      <c r="D5" s="35"/>
      <c r="E5" s="127"/>
    </row>
    <row r="6" spans="1:5" ht="14.1" customHeight="1">
      <c r="A6" s="139" t="s">
        <v>173</v>
      </c>
      <c r="B6" s="105"/>
      <c r="C6" s="105"/>
      <c r="D6" s="105"/>
      <c r="E6" s="106"/>
    </row>
    <row r="7" spans="1:5" ht="14.1" customHeight="1">
      <c r="A7" s="156" t="s">
        <v>206</v>
      </c>
      <c r="B7" s="12"/>
      <c r="C7" s="22"/>
      <c r="D7" s="35"/>
      <c r="E7" s="127"/>
    </row>
    <row r="8" spans="1:5" ht="14.1" customHeight="1" thickBot="1">
      <c r="A8" s="151" t="s">
        <v>207</v>
      </c>
      <c r="B8" s="97"/>
      <c r="C8" s="120"/>
      <c r="D8" s="128"/>
      <c r="E8" s="129"/>
    </row>
    <row r="9" spans="1:5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G12"/>
  <sheetViews>
    <sheetView zoomScaleNormal="100" zoomScaleSheetLayoutView="100" workbookViewId="0">
      <selection activeCell="A11" sqref="A11:A12"/>
    </sheetView>
  </sheetViews>
  <sheetFormatPr baseColWidth="10" defaultColWidth="11.44140625" defaultRowHeight="10.199999999999999"/>
  <cols>
    <col min="1" max="1" width="20.6640625" style="89" customWidth="1"/>
    <col min="2" max="2" width="50.6640625" style="89" customWidth="1"/>
    <col min="3" max="5" width="17.6640625" style="7" customWidth="1"/>
    <col min="6" max="7" width="17.6640625" style="89" customWidth="1"/>
    <col min="8" max="16384" width="11.44140625" style="89"/>
  </cols>
  <sheetData>
    <row r="1" spans="1:7" s="12" customFormat="1" ht="11.25" customHeight="1">
      <c r="A1" s="21" t="s">
        <v>43</v>
      </c>
      <c r="B1" s="21"/>
      <c r="C1" s="13"/>
      <c r="D1" s="13"/>
      <c r="E1" s="13"/>
      <c r="F1" s="355"/>
      <c r="G1" s="5"/>
    </row>
    <row r="2" spans="1:7" s="12" customFormat="1" ht="11.25" customHeight="1">
      <c r="A2" s="21" t="s">
        <v>0</v>
      </c>
      <c r="B2" s="21"/>
      <c r="C2" s="13"/>
      <c r="D2" s="13"/>
      <c r="E2" s="13"/>
    </row>
    <row r="3" spans="1:7" s="12" customFormat="1">
      <c r="C3" s="13"/>
      <c r="D3" s="13"/>
      <c r="E3" s="13"/>
    </row>
    <row r="4" spans="1:7" s="12" customFormat="1">
      <c r="C4" s="13"/>
      <c r="D4" s="13"/>
      <c r="E4" s="13"/>
    </row>
    <row r="5" spans="1:7" s="12" customFormat="1" ht="11.25" customHeight="1">
      <c r="A5" s="217" t="s">
        <v>370</v>
      </c>
      <c r="B5" s="217"/>
      <c r="C5" s="13"/>
      <c r="D5" s="13"/>
      <c r="E5" s="13"/>
      <c r="G5" s="190" t="s">
        <v>369</v>
      </c>
    </row>
    <row r="6" spans="1:7" s="24" customFormat="1">
      <c r="A6" s="278"/>
      <c r="B6" s="278"/>
      <c r="C6" s="23"/>
      <c r="D6" s="331"/>
      <c r="E6" s="331"/>
    </row>
    <row r="7" spans="1:7" ht="15" customHeight="1">
      <c r="A7" s="228" t="s">
        <v>45</v>
      </c>
      <c r="B7" s="227" t="s">
        <v>46</v>
      </c>
      <c r="C7" s="290" t="s">
        <v>47</v>
      </c>
      <c r="D7" s="290" t="s">
        <v>48</v>
      </c>
      <c r="E7" s="354" t="s">
        <v>368</v>
      </c>
      <c r="F7" s="310" t="s">
        <v>243</v>
      </c>
      <c r="G7" s="310" t="s">
        <v>341</v>
      </c>
    </row>
    <row r="8" spans="1:7">
      <c r="A8" s="238"/>
      <c r="B8" s="238"/>
      <c r="C8" s="252"/>
      <c r="D8" s="252"/>
      <c r="E8" s="252"/>
      <c r="F8" s="309"/>
      <c r="G8" s="284"/>
    </row>
    <row r="9" spans="1:7">
      <c r="A9" s="238" t="s">
        <v>1313</v>
      </c>
      <c r="B9" s="238" t="s">
        <v>1314</v>
      </c>
      <c r="C9" s="252">
        <v>1353993.16</v>
      </c>
      <c r="D9" s="252">
        <v>1353993.16</v>
      </c>
      <c r="E9" s="252">
        <f>+D9-C9</f>
        <v>0</v>
      </c>
      <c r="F9" s="399" t="s">
        <v>1315</v>
      </c>
      <c r="G9" s="459" t="s">
        <v>1316</v>
      </c>
    </row>
    <row r="10" spans="1:7">
      <c r="A10" s="238" t="s">
        <v>1317</v>
      </c>
      <c r="B10" s="238" t="s">
        <v>1318</v>
      </c>
      <c r="C10" s="252">
        <v>98356.03</v>
      </c>
      <c r="D10" s="252">
        <v>98356.03</v>
      </c>
      <c r="E10" s="252">
        <f>+D10-C10</f>
        <v>0</v>
      </c>
      <c r="F10" s="399" t="s">
        <v>1315</v>
      </c>
      <c r="G10" s="460" t="s">
        <v>1316</v>
      </c>
    </row>
    <row r="11" spans="1:7">
      <c r="A11" s="238"/>
      <c r="B11" s="238"/>
      <c r="C11" s="252"/>
      <c r="D11" s="252"/>
      <c r="E11" s="252"/>
      <c r="F11" s="284"/>
      <c r="G11" s="284"/>
    </row>
    <row r="12" spans="1:7">
      <c r="A12" s="281"/>
      <c r="B12" s="251" t="s">
        <v>367</v>
      </c>
      <c r="C12" s="239">
        <f>SUM(C8:C11)</f>
        <v>1452349.19</v>
      </c>
      <c r="D12" s="239">
        <f>SUM(D8:D11)</f>
        <v>1452349.19</v>
      </c>
      <c r="E12" s="219">
        <f>SUM(E8:E11)</f>
        <v>0</v>
      </c>
      <c r="F12" s="353"/>
      <c r="G12" s="353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ColWidth="11.44140625" defaultRowHeight="10.199999999999999"/>
  <cols>
    <col min="1" max="1" width="20.6640625" style="6" customWidth="1"/>
    <col min="2" max="2" width="50.6640625" style="6" customWidth="1"/>
    <col min="3" max="5" width="15.6640625" style="7" customWidth="1"/>
    <col min="6" max="7" width="15.6640625" style="6" customWidth="1"/>
    <col min="8" max="16384" width="11.44140625" style="6"/>
  </cols>
  <sheetData>
    <row r="2" spans="1:7" ht="15" customHeight="1">
      <c r="A2" s="482" t="s">
        <v>143</v>
      </c>
      <c r="B2" s="483"/>
      <c r="C2" s="88"/>
      <c r="D2" s="88"/>
      <c r="E2" s="88"/>
      <c r="F2" s="88"/>
      <c r="G2" s="88"/>
    </row>
    <row r="3" spans="1:7" ht="10.8" thickBot="1">
      <c r="A3" s="88"/>
      <c r="B3" s="88"/>
      <c r="C3" s="88"/>
      <c r="D3" s="88"/>
      <c r="E3" s="88"/>
      <c r="F3" s="88"/>
      <c r="G3" s="88"/>
    </row>
    <row r="4" spans="1:7" ht="14.1" customHeight="1">
      <c r="A4" s="137" t="s">
        <v>234</v>
      </c>
      <c r="B4" s="94"/>
      <c r="C4" s="94"/>
      <c r="D4" s="94"/>
      <c r="E4" s="94"/>
      <c r="F4" s="94"/>
      <c r="G4" s="95"/>
    </row>
    <row r="5" spans="1:7" ht="14.1" customHeight="1">
      <c r="A5" s="139" t="s">
        <v>144</v>
      </c>
      <c r="B5" s="12"/>
      <c r="C5" s="12"/>
      <c r="D5" s="12"/>
      <c r="E5" s="12"/>
      <c r="F5" s="12"/>
      <c r="G5" s="96"/>
    </row>
    <row r="6" spans="1:7" ht="14.1" customHeight="1">
      <c r="A6" s="168" t="s">
        <v>208</v>
      </c>
      <c r="B6" s="92"/>
      <c r="C6" s="92"/>
      <c r="D6" s="92"/>
      <c r="E6" s="92"/>
      <c r="F6" s="92"/>
      <c r="G6" s="93"/>
    </row>
    <row r="7" spans="1:7" ht="14.1" customHeight="1">
      <c r="A7" s="139" t="s">
        <v>169</v>
      </c>
      <c r="B7" s="92"/>
      <c r="C7" s="92"/>
      <c r="D7" s="92"/>
      <c r="E7" s="92"/>
      <c r="F7" s="92"/>
      <c r="G7" s="93"/>
    </row>
    <row r="8" spans="1:7" ht="14.1" customHeight="1">
      <c r="A8" s="139" t="s">
        <v>209</v>
      </c>
      <c r="B8" s="12"/>
      <c r="C8" s="12"/>
      <c r="D8" s="12"/>
      <c r="E8" s="12"/>
      <c r="F8" s="12"/>
      <c r="G8" s="96"/>
    </row>
    <row r="9" spans="1:7" ht="14.1" customHeight="1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>
      <c r="A10" s="144" t="s">
        <v>211</v>
      </c>
      <c r="B10" s="97"/>
      <c r="C10" s="97"/>
      <c r="D10" s="97"/>
      <c r="E10" s="97"/>
      <c r="F10" s="97"/>
      <c r="G10" s="98"/>
    </row>
    <row r="11" spans="1:7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F39"/>
  <sheetViews>
    <sheetView topLeftCell="A19" zoomScaleNormal="100" zoomScaleSheetLayoutView="100" workbookViewId="0">
      <selection activeCell="D40" sqref="D40"/>
    </sheetView>
  </sheetViews>
  <sheetFormatPr baseColWidth="10" defaultColWidth="11.44140625" defaultRowHeight="10.199999999999999"/>
  <cols>
    <col min="1" max="1" width="20.6640625" style="89" customWidth="1"/>
    <col min="2" max="2" width="50.6640625" style="89" customWidth="1"/>
    <col min="3" max="5" width="17.6640625" style="7" customWidth="1"/>
    <col min="6" max="6" width="17.6640625" style="89" customWidth="1"/>
    <col min="7" max="16384" width="11.44140625" style="89"/>
  </cols>
  <sheetData>
    <row r="1" spans="1:6" s="12" customFormat="1">
      <c r="A1" s="21" t="s">
        <v>43</v>
      </c>
      <c r="B1" s="21"/>
      <c r="C1" s="13"/>
      <c r="D1" s="13"/>
      <c r="E1" s="13"/>
      <c r="F1" s="5"/>
    </row>
    <row r="2" spans="1:6" s="12" customFormat="1">
      <c r="A2" s="21" t="s">
        <v>0</v>
      </c>
      <c r="B2" s="21"/>
      <c r="C2" s="13"/>
      <c r="D2" s="13"/>
      <c r="E2" s="13"/>
    </row>
    <row r="3" spans="1:6" s="12" customFormat="1">
      <c r="C3" s="13"/>
      <c r="D3" s="13"/>
      <c r="E3" s="13"/>
    </row>
    <row r="4" spans="1:6" s="12" customFormat="1">
      <c r="C4" s="13"/>
      <c r="D4" s="13"/>
      <c r="E4" s="13"/>
    </row>
    <row r="5" spans="1:6" s="12" customFormat="1" ht="11.25" customHeight="1">
      <c r="A5" s="217" t="s">
        <v>373</v>
      </c>
      <c r="B5" s="217"/>
      <c r="C5" s="13"/>
      <c r="D5" s="13"/>
      <c r="E5" s="13"/>
      <c r="F5" s="190" t="s">
        <v>372</v>
      </c>
    </row>
    <row r="6" spans="1:6" s="24" customFormat="1">
      <c r="A6" s="278"/>
      <c r="B6" s="278"/>
      <c r="C6" s="23"/>
      <c r="D6" s="331"/>
      <c r="E6" s="331"/>
    </row>
    <row r="7" spans="1:6" ht="15" customHeight="1">
      <c r="A7" s="228" t="s">
        <v>45</v>
      </c>
      <c r="B7" s="227" t="s">
        <v>46</v>
      </c>
      <c r="C7" s="290" t="s">
        <v>47</v>
      </c>
      <c r="D7" s="290" t="s">
        <v>48</v>
      </c>
      <c r="E7" s="354" t="s">
        <v>368</v>
      </c>
      <c r="F7" s="354" t="s">
        <v>341</v>
      </c>
    </row>
    <row r="8" spans="1:6">
      <c r="A8" s="238"/>
      <c r="B8" s="238"/>
      <c r="C8" s="252"/>
      <c r="D8" s="252"/>
      <c r="E8" s="252"/>
      <c r="F8" s="356"/>
    </row>
    <row r="9" spans="1:6">
      <c r="A9" s="238" t="s">
        <v>1319</v>
      </c>
      <c r="B9" s="238" t="s">
        <v>1320</v>
      </c>
      <c r="C9" s="252">
        <v>0</v>
      </c>
      <c r="D9" s="252">
        <v>3854790.55</v>
      </c>
      <c r="E9" s="252">
        <f>+D9-C9</f>
        <v>3854790.55</v>
      </c>
      <c r="F9" s="461" t="s">
        <v>1321</v>
      </c>
    </row>
    <row r="10" spans="1:6">
      <c r="A10" s="238" t="s">
        <v>1322</v>
      </c>
      <c r="B10" s="238">
        <v>1991</v>
      </c>
      <c r="C10" s="252">
        <v>-65770.48</v>
      </c>
      <c r="D10" s="252">
        <v>-65770.48</v>
      </c>
      <c r="E10" s="252">
        <f>+D10-C10</f>
        <v>0</v>
      </c>
      <c r="F10" s="461" t="s">
        <v>1321</v>
      </c>
    </row>
    <row r="11" spans="1:6">
      <c r="A11" s="238" t="s">
        <v>1323</v>
      </c>
      <c r="B11" s="238">
        <v>1992</v>
      </c>
      <c r="C11" s="252">
        <v>-284563.53999999998</v>
      </c>
      <c r="D11" s="252">
        <v>-284563.53999999998</v>
      </c>
      <c r="E11" s="252">
        <f t="shared" ref="E11:E37" si="0">+D11-C11</f>
        <v>0</v>
      </c>
      <c r="F11" s="461" t="s">
        <v>1321</v>
      </c>
    </row>
    <row r="12" spans="1:6">
      <c r="A12" s="238" t="s">
        <v>1324</v>
      </c>
      <c r="B12" s="238">
        <v>1993</v>
      </c>
      <c r="C12" s="252">
        <v>25565.23</v>
      </c>
      <c r="D12" s="252">
        <v>25565.23</v>
      </c>
      <c r="E12" s="252">
        <f t="shared" si="0"/>
        <v>0</v>
      </c>
      <c r="F12" s="461" t="s">
        <v>1321</v>
      </c>
    </row>
    <row r="13" spans="1:6">
      <c r="A13" s="238" t="s">
        <v>1325</v>
      </c>
      <c r="B13" s="238">
        <v>1994</v>
      </c>
      <c r="C13" s="252">
        <v>-551618.49</v>
      </c>
      <c r="D13" s="252">
        <v>-551618.49</v>
      </c>
      <c r="E13" s="252">
        <f t="shared" si="0"/>
        <v>0</v>
      </c>
      <c r="F13" s="461" t="s">
        <v>1321</v>
      </c>
    </row>
    <row r="14" spans="1:6">
      <c r="A14" s="238" t="s">
        <v>1326</v>
      </c>
      <c r="B14" s="238">
        <v>1995</v>
      </c>
      <c r="C14" s="252">
        <v>188818.99</v>
      </c>
      <c r="D14" s="252">
        <v>188818.99</v>
      </c>
      <c r="E14" s="252">
        <f t="shared" si="0"/>
        <v>0</v>
      </c>
      <c r="F14" s="461" t="s">
        <v>1321</v>
      </c>
    </row>
    <row r="15" spans="1:6">
      <c r="A15" s="238" t="s">
        <v>1327</v>
      </c>
      <c r="B15" s="238">
        <v>1996</v>
      </c>
      <c r="C15" s="252">
        <v>97770.59</v>
      </c>
      <c r="D15" s="252">
        <v>97770.59</v>
      </c>
      <c r="E15" s="252">
        <f t="shared" si="0"/>
        <v>0</v>
      </c>
      <c r="F15" s="461" t="s">
        <v>1321</v>
      </c>
    </row>
    <row r="16" spans="1:6">
      <c r="A16" s="238" t="s">
        <v>1328</v>
      </c>
      <c r="B16" s="238">
        <v>1997</v>
      </c>
      <c r="C16" s="252">
        <v>-433570.92</v>
      </c>
      <c r="D16" s="252">
        <v>-433570.92</v>
      </c>
      <c r="E16" s="252">
        <f t="shared" si="0"/>
        <v>0</v>
      </c>
      <c r="F16" s="461" t="s">
        <v>1321</v>
      </c>
    </row>
    <row r="17" spans="1:6">
      <c r="A17" s="238" t="s">
        <v>1329</v>
      </c>
      <c r="B17" s="238">
        <v>1998</v>
      </c>
      <c r="C17" s="252">
        <v>294965.71000000002</v>
      </c>
      <c r="D17" s="252">
        <v>294965.71000000002</v>
      </c>
      <c r="E17" s="252">
        <f t="shared" si="0"/>
        <v>0</v>
      </c>
      <c r="F17" s="461" t="s">
        <v>1321</v>
      </c>
    </row>
    <row r="18" spans="1:6">
      <c r="A18" s="238" t="s">
        <v>1330</v>
      </c>
      <c r="B18" s="238">
        <v>1999</v>
      </c>
      <c r="C18" s="252">
        <v>1495761.36</v>
      </c>
      <c r="D18" s="252">
        <v>1495761.36</v>
      </c>
      <c r="E18" s="252">
        <f t="shared" si="0"/>
        <v>0</v>
      </c>
      <c r="F18" s="461" t="s">
        <v>1321</v>
      </c>
    </row>
    <row r="19" spans="1:6">
      <c r="A19" s="238" t="s">
        <v>1331</v>
      </c>
      <c r="B19" s="238">
        <v>2000</v>
      </c>
      <c r="C19" s="252">
        <v>-636193.21</v>
      </c>
      <c r="D19" s="252">
        <v>-636193.21</v>
      </c>
      <c r="E19" s="252">
        <f t="shared" si="0"/>
        <v>0</v>
      </c>
      <c r="F19" s="461" t="s">
        <v>1321</v>
      </c>
    </row>
    <row r="20" spans="1:6">
      <c r="A20" s="238" t="s">
        <v>1332</v>
      </c>
      <c r="B20" s="238">
        <v>2001</v>
      </c>
      <c r="C20" s="252">
        <v>1073967.6200000001</v>
      </c>
      <c r="D20" s="252">
        <v>1073967.6200000001</v>
      </c>
      <c r="E20" s="252">
        <f t="shared" si="0"/>
        <v>0</v>
      </c>
      <c r="F20" s="461" t="s">
        <v>1321</v>
      </c>
    </row>
    <row r="21" spans="1:6">
      <c r="A21" s="238" t="s">
        <v>1333</v>
      </c>
      <c r="B21" s="238">
        <v>2002</v>
      </c>
      <c r="C21" s="252">
        <v>-861559.74</v>
      </c>
      <c r="D21" s="252">
        <v>-861559.74</v>
      </c>
      <c r="E21" s="252">
        <f t="shared" si="0"/>
        <v>0</v>
      </c>
      <c r="F21" s="461" t="s">
        <v>1321</v>
      </c>
    </row>
    <row r="22" spans="1:6">
      <c r="A22" s="238" t="s">
        <v>1334</v>
      </c>
      <c r="B22" s="238">
        <v>2003</v>
      </c>
      <c r="C22" s="252">
        <v>-84185.76</v>
      </c>
      <c r="D22" s="252">
        <v>-84185.76</v>
      </c>
      <c r="E22" s="252">
        <f t="shared" si="0"/>
        <v>0</v>
      </c>
      <c r="F22" s="461" t="s">
        <v>1321</v>
      </c>
    </row>
    <row r="23" spans="1:6">
      <c r="A23" s="238" t="s">
        <v>1335</v>
      </c>
      <c r="B23" s="238">
        <v>2004</v>
      </c>
      <c r="C23" s="252">
        <v>151752.06</v>
      </c>
      <c r="D23" s="252">
        <v>151752.06</v>
      </c>
      <c r="E23" s="252">
        <f t="shared" si="0"/>
        <v>0</v>
      </c>
      <c r="F23" s="461" t="s">
        <v>1321</v>
      </c>
    </row>
    <row r="24" spans="1:6">
      <c r="A24" s="238" t="s">
        <v>1336</v>
      </c>
      <c r="B24" s="238">
        <v>2005</v>
      </c>
      <c r="C24" s="252">
        <v>295472.65999999997</v>
      </c>
      <c r="D24" s="252">
        <v>295472.65999999997</v>
      </c>
      <c r="E24" s="252">
        <f t="shared" si="0"/>
        <v>0</v>
      </c>
      <c r="F24" s="461" t="s">
        <v>1321</v>
      </c>
    </row>
    <row r="25" spans="1:6">
      <c r="A25" s="238" t="s">
        <v>1337</v>
      </c>
      <c r="B25" s="238">
        <v>2006</v>
      </c>
      <c r="C25" s="252">
        <v>-445866.42</v>
      </c>
      <c r="D25" s="252">
        <v>-445866.42</v>
      </c>
      <c r="E25" s="252">
        <f t="shared" si="0"/>
        <v>0</v>
      </c>
      <c r="F25" s="461" t="s">
        <v>1321</v>
      </c>
    </row>
    <row r="26" spans="1:6">
      <c r="A26" s="238" t="s">
        <v>1338</v>
      </c>
      <c r="B26" s="238">
        <v>2007</v>
      </c>
      <c r="C26" s="252">
        <v>2165707.23</v>
      </c>
      <c r="D26" s="252">
        <v>2165707.23</v>
      </c>
      <c r="E26" s="252">
        <f t="shared" si="0"/>
        <v>0</v>
      </c>
      <c r="F26" s="461" t="s">
        <v>1321</v>
      </c>
    </row>
    <row r="27" spans="1:6">
      <c r="A27" s="238" t="s">
        <v>1339</v>
      </c>
      <c r="B27" s="238">
        <v>2008</v>
      </c>
      <c r="C27" s="252">
        <v>-410073.58</v>
      </c>
      <c r="D27" s="252">
        <v>-410073.58</v>
      </c>
      <c r="E27" s="252">
        <f t="shared" si="0"/>
        <v>0</v>
      </c>
      <c r="F27" s="461" t="s">
        <v>1321</v>
      </c>
    </row>
    <row r="28" spans="1:6">
      <c r="A28" s="238" t="s">
        <v>1340</v>
      </c>
      <c r="B28" s="238">
        <v>2009</v>
      </c>
      <c r="C28" s="252">
        <v>-1150843.3899999999</v>
      </c>
      <c r="D28" s="252">
        <v>-1150843.3899999999</v>
      </c>
      <c r="E28" s="252">
        <f t="shared" si="0"/>
        <v>0</v>
      </c>
      <c r="F28" s="461" t="s">
        <v>1321</v>
      </c>
    </row>
    <row r="29" spans="1:6">
      <c r="A29" s="238" t="s">
        <v>1341</v>
      </c>
      <c r="B29" s="238">
        <v>2010</v>
      </c>
      <c r="C29" s="252">
        <v>-644910.79</v>
      </c>
      <c r="D29" s="252">
        <v>-644910.79</v>
      </c>
      <c r="E29" s="252">
        <f t="shared" si="0"/>
        <v>0</v>
      </c>
      <c r="F29" s="461" t="s">
        <v>1321</v>
      </c>
    </row>
    <row r="30" spans="1:6">
      <c r="A30" s="238" t="s">
        <v>1342</v>
      </c>
      <c r="B30" s="238">
        <v>2011</v>
      </c>
      <c r="C30" s="252">
        <v>-2612004.91</v>
      </c>
      <c r="D30" s="252">
        <v>-2612004.91</v>
      </c>
      <c r="E30" s="252">
        <f t="shared" si="0"/>
        <v>0</v>
      </c>
      <c r="F30" s="461" t="s">
        <v>1321</v>
      </c>
    </row>
    <row r="31" spans="1:6">
      <c r="A31" s="238" t="s">
        <v>1343</v>
      </c>
      <c r="B31" s="238">
        <v>2012</v>
      </c>
      <c r="C31" s="252">
        <v>49539.95</v>
      </c>
      <c r="D31" s="252">
        <v>-58964.56</v>
      </c>
      <c r="E31" s="252">
        <f t="shared" si="0"/>
        <v>-108504.51</v>
      </c>
      <c r="F31" s="461" t="s">
        <v>1321</v>
      </c>
    </row>
    <row r="32" spans="1:6">
      <c r="A32" s="238" t="s">
        <v>1344</v>
      </c>
      <c r="B32" s="238">
        <v>2013</v>
      </c>
      <c r="C32" s="252">
        <v>1440539.42</v>
      </c>
      <c r="D32" s="252">
        <v>1192144.97</v>
      </c>
      <c r="E32" s="252">
        <f t="shared" si="0"/>
        <v>-248394.44999999995</v>
      </c>
      <c r="F32" s="461" t="s">
        <v>1321</v>
      </c>
    </row>
    <row r="33" spans="1:6">
      <c r="A33" s="238" t="s">
        <v>1345</v>
      </c>
      <c r="B33" s="238">
        <v>2014</v>
      </c>
      <c r="C33" s="252">
        <v>466906.05</v>
      </c>
      <c r="D33" s="252">
        <v>466906.05</v>
      </c>
      <c r="E33" s="252">
        <f t="shared" si="0"/>
        <v>0</v>
      </c>
      <c r="F33" s="461" t="s">
        <v>1321</v>
      </c>
    </row>
    <row r="34" spans="1:6">
      <c r="A34" s="238" t="s">
        <v>1346</v>
      </c>
      <c r="B34" s="238">
        <v>2015</v>
      </c>
      <c r="C34" s="252">
        <v>-3629124.43</v>
      </c>
      <c r="D34" s="252">
        <v>-3700260.43</v>
      </c>
      <c r="E34" s="252">
        <f t="shared" si="0"/>
        <v>-71136</v>
      </c>
      <c r="F34" s="461" t="s">
        <v>1321</v>
      </c>
    </row>
    <row r="35" spans="1:6">
      <c r="A35" s="238" t="s">
        <v>1347</v>
      </c>
      <c r="B35" s="238" t="s">
        <v>1348</v>
      </c>
      <c r="C35" s="252">
        <v>-1788711.65</v>
      </c>
      <c r="D35" s="252">
        <v>-1788711.65</v>
      </c>
      <c r="E35" s="252">
        <f t="shared" si="0"/>
        <v>0</v>
      </c>
      <c r="F35" s="461" t="s">
        <v>1321</v>
      </c>
    </row>
    <row r="36" spans="1:6">
      <c r="A36" s="238" t="s">
        <v>1349</v>
      </c>
      <c r="B36" s="238" t="s">
        <v>1350</v>
      </c>
      <c r="C36" s="252">
        <v>10200000</v>
      </c>
      <c r="D36" s="252">
        <v>10200000</v>
      </c>
      <c r="E36" s="252">
        <f t="shared" si="0"/>
        <v>0</v>
      </c>
      <c r="F36" s="461" t="s">
        <v>1321</v>
      </c>
    </row>
    <row r="37" spans="1:6">
      <c r="A37" s="238" t="s">
        <v>1351</v>
      </c>
      <c r="B37" s="238" t="s">
        <v>1352</v>
      </c>
      <c r="C37" s="252">
        <v>1239419.5</v>
      </c>
      <c r="D37" s="252">
        <v>1239419.5</v>
      </c>
      <c r="E37" s="252">
        <f t="shared" si="0"/>
        <v>0</v>
      </c>
      <c r="F37" s="461" t="s">
        <v>1321</v>
      </c>
    </row>
    <row r="38" spans="1:6">
      <c r="A38" s="238"/>
      <c r="B38" s="238"/>
      <c r="C38" s="252"/>
      <c r="D38" s="252"/>
      <c r="E38" s="252"/>
      <c r="F38" s="356"/>
    </row>
    <row r="39" spans="1:6">
      <c r="A39" s="251"/>
      <c r="B39" s="251" t="s">
        <v>371</v>
      </c>
      <c r="C39" s="250">
        <f>SUM(C8:C38)</f>
        <v>5587189.0599999996</v>
      </c>
      <c r="D39" s="250">
        <f>SUM(D8:D38)</f>
        <v>9013944.6499999985</v>
      </c>
      <c r="E39" s="250">
        <f>SUM(E8:E38)</f>
        <v>3426755.59</v>
      </c>
      <c r="F39" s="251"/>
    </row>
  </sheetData>
  <protectedRanges>
    <protectedRange sqref="F39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6"/>
  <sheetViews>
    <sheetView zoomScaleNormal="100" zoomScaleSheetLayoutView="100" workbookViewId="0">
      <selection activeCell="A14" sqref="A14"/>
    </sheetView>
  </sheetViews>
  <sheetFormatPr baseColWidth="10" defaultColWidth="11.44140625" defaultRowHeight="10.199999999999999"/>
  <cols>
    <col min="1" max="1" width="20.6640625" style="89" customWidth="1"/>
    <col min="2" max="2" width="50.6640625" style="89" customWidth="1"/>
    <col min="3" max="8" width="17.6640625" style="7" customWidth="1"/>
    <col min="9" max="10" width="11.44140625" style="89" customWidth="1"/>
    <col min="11" max="16384" width="11.44140625" style="89"/>
  </cols>
  <sheetData>
    <row r="1" spans="1:8">
      <c r="A1" s="3" t="s">
        <v>43</v>
      </c>
      <c r="B1" s="3"/>
      <c r="H1" s="260"/>
    </row>
    <row r="2" spans="1:8">
      <c r="A2" s="3" t="s">
        <v>139</v>
      </c>
      <c r="B2" s="3"/>
      <c r="C2" s="9"/>
      <c r="D2" s="9"/>
      <c r="E2" s="9"/>
    </row>
    <row r="3" spans="1:8">
      <c r="B3" s="3"/>
      <c r="C3" s="9"/>
      <c r="D3" s="9"/>
      <c r="E3" s="9"/>
    </row>
    <row r="5" spans="1:8" s="256" customFormat="1" ht="11.25" customHeight="1">
      <c r="A5" s="259" t="s">
        <v>260</v>
      </c>
      <c r="B5" s="259"/>
      <c r="C5" s="258"/>
      <c r="D5" s="258"/>
      <c r="E5" s="258"/>
      <c r="F5" s="7"/>
      <c r="G5" s="7"/>
      <c r="H5" s="257" t="s">
        <v>257</v>
      </c>
    </row>
    <row r="6" spans="1:8">
      <c r="A6" s="249"/>
      <c r="B6" s="249"/>
      <c r="C6" s="247"/>
      <c r="D6" s="247"/>
      <c r="E6" s="247"/>
      <c r="F6" s="247"/>
      <c r="G6" s="247"/>
      <c r="H6" s="247"/>
    </row>
    <row r="7" spans="1:8" ht="15" customHeight="1">
      <c r="A7" s="228" t="s">
        <v>45</v>
      </c>
      <c r="B7" s="227" t="s">
        <v>46</v>
      </c>
      <c r="C7" s="225" t="s">
        <v>244</v>
      </c>
      <c r="D7" s="255">
        <v>2016</v>
      </c>
      <c r="E7" s="255">
        <v>2015</v>
      </c>
      <c r="F7" s="254" t="s">
        <v>256</v>
      </c>
      <c r="G7" s="254" t="s">
        <v>255</v>
      </c>
      <c r="H7" s="253" t="s">
        <v>254</v>
      </c>
    </row>
    <row r="8" spans="1:8">
      <c r="A8" s="238"/>
      <c r="B8" s="238"/>
      <c r="C8" s="252"/>
      <c r="D8" s="252"/>
      <c r="E8" s="252"/>
      <c r="F8" s="252"/>
      <c r="G8" s="252"/>
      <c r="H8" s="252"/>
    </row>
    <row r="9" spans="1:8">
      <c r="A9" s="238" t="s">
        <v>521</v>
      </c>
      <c r="B9" s="238" t="s">
        <v>522</v>
      </c>
      <c r="C9" s="252">
        <v>18070.439999999999</v>
      </c>
      <c r="D9" s="252">
        <v>18070.439999999999</v>
      </c>
      <c r="E9" s="252">
        <v>0</v>
      </c>
      <c r="F9" s="252">
        <v>0</v>
      </c>
      <c r="G9" s="252">
        <v>0</v>
      </c>
      <c r="H9" s="252">
        <v>0</v>
      </c>
    </row>
    <row r="10" spans="1:8">
      <c r="A10" s="238" t="s">
        <v>523</v>
      </c>
      <c r="B10" s="238" t="s">
        <v>524</v>
      </c>
      <c r="C10" s="252">
        <v>0</v>
      </c>
      <c r="D10" s="252">
        <v>0</v>
      </c>
      <c r="E10" s="252">
        <v>2226</v>
      </c>
      <c r="F10" s="252">
        <v>0</v>
      </c>
      <c r="G10" s="252">
        <v>0</v>
      </c>
      <c r="H10" s="252">
        <v>0</v>
      </c>
    </row>
    <row r="11" spans="1:8">
      <c r="A11" s="238" t="s">
        <v>525</v>
      </c>
      <c r="B11" s="238" t="s">
        <v>526</v>
      </c>
      <c r="C11" s="252">
        <v>58534.32</v>
      </c>
      <c r="D11" s="252">
        <v>0</v>
      </c>
      <c r="E11" s="252">
        <v>0</v>
      </c>
      <c r="F11" s="252">
        <v>0</v>
      </c>
      <c r="G11" s="252">
        <v>0</v>
      </c>
      <c r="H11" s="252">
        <v>0</v>
      </c>
    </row>
    <row r="12" spans="1:8">
      <c r="A12" s="238" t="s">
        <v>527</v>
      </c>
      <c r="B12" s="238" t="s">
        <v>528</v>
      </c>
      <c r="C12" s="252">
        <v>0</v>
      </c>
      <c r="D12" s="252">
        <v>271136</v>
      </c>
      <c r="E12" s="252">
        <v>71136</v>
      </c>
      <c r="F12" s="252">
        <v>600000.01</v>
      </c>
      <c r="G12" s="252">
        <v>0</v>
      </c>
      <c r="H12" s="252">
        <v>0</v>
      </c>
    </row>
    <row r="13" spans="1:8">
      <c r="A13" s="238" t="s">
        <v>529</v>
      </c>
      <c r="B13" s="238" t="s">
        <v>530</v>
      </c>
      <c r="C13" s="252">
        <v>0</v>
      </c>
      <c r="D13" s="252">
        <v>0.4</v>
      </c>
      <c r="E13" s="252">
        <v>0</v>
      </c>
      <c r="F13" s="252">
        <v>0</v>
      </c>
      <c r="G13" s="252">
        <v>0</v>
      </c>
      <c r="H13" s="252">
        <v>0</v>
      </c>
    </row>
    <row r="14" spans="1:8">
      <c r="A14" s="238" t="s">
        <v>531</v>
      </c>
      <c r="B14" s="238" t="s">
        <v>532</v>
      </c>
      <c r="C14" s="252">
        <v>5707.2</v>
      </c>
      <c r="D14" s="252">
        <v>5707.2</v>
      </c>
      <c r="E14" s="252">
        <v>0</v>
      </c>
      <c r="F14" s="252">
        <v>0</v>
      </c>
      <c r="G14" s="252">
        <v>0</v>
      </c>
      <c r="H14" s="252">
        <v>0</v>
      </c>
    </row>
    <row r="15" spans="1:8">
      <c r="A15" s="238" t="s">
        <v>533</v>
      </c>
      <c r="B15" s="238" t="s">
        <v>534</v>
      </c>
      <c r="C15" s="252">
        <v>0</v>
      </c>
      <c r="D15" s="252">
        <v>0</v>
      </c>
      <c r="E15" s="252">
        <v>0</v>
      </c>
      <c r="F15" s="252">
        <v>0</v>
      </c>
      <c r="G15" s="252">
        <v>0</v>
      </c>
      <c r="H15" s="252">
        <v>0</v>
      </c>
    </row>
    <row r="16" spans="1:8">
      <c r="A16" s="238" t="s">
        <v>535</v>
      </c>
      <c r="B16" s="238" t="s">
        <v>536</v>
      </c>
      <c r="C16" s="252">
        <v>0</v>
      </c>
      <c r="D16" s="252">
        <v>0</v>
      </c>
      <c r="E16" s="252">
        <v>0</v>
      </c>
      <c r="F16" s="252">
        <v>3586.82</v>
      </c>
      <c r="G16" s="252">
        <v>0</v>
      </c>
      <c r="H16" s="252">
        <v>0</v>
      </c>
    </row>
    <row r="17" spans="1:8">
      <c r="A17" s="238" t="s">
        <v>537</v>
      </c>
      <c r="B17" s="238" t="s">
        <v>538</v>
      </c>
      <c r="C17" s="252">
        <v>36519.160000000003</v>
      </c>
      <c r="D17" s="252">
        <v>36519.160000000003</v>
      </c>
      <c r="E17" s="252">
        <v>36519.129999999997</v>
      </c>
      <c r="F17" s="252">
        <v>36519</v>
      </c>
      <c r="G17" s="252">
        <v>46519</v>
      </c>
      <c r="H17" s="252">
        <v>0</v>
      </c>
    </row>
    <row r="18" spans="1:8">
      <c r="A18" s="238" t="s">
        <v>539</v>
      </c>
      <c r="B18" s="238" t="s">
        <v>540</v>
      </c>
      <c r="C18" s="252">
        <v>0</v>
      </c>
      <c r="D18" s="252">
        <v>0</v>
      </c>
      <c r="E18" s="252">
        <v>0</v>
      </c>
      <c r="F18" s="252">
        <v>0</v>
      </c>
      <c r="G18" s="252">
        <v>5054.7</v>
      </c>
      <c r="H18" s="252">
        <v>0</v>
      </c>
    </row>
    <row r="19" spans="1:8">
      <c r="A19" s="238" t="s">
        <v>541</v>
      </c>
      <c r="B19" s="238" t="s">
        <v>542</v>
      </c>
      <c r="C19" s="252">
        <v>0</v>
      </c>
      <c r="D19" s="252">
        <v>0</v>
      </c>
      <c r="E19" s="252">
        <v>0</v>
      </c>
      <c r="F19" s="252">
        <v>283790</v>
      </c>
      <c r="G19" s="252">
        <v>381000</v>
      </c>
      <c r="H19" s="252">
        <v>0</v>
      </c>
    </row>
    <row r="20" spans="1:8">
      <c r="A20" s="238" t="s">
        <v>543</v>
      </c>
      <c r="B20" s="238" t="s">
        <v>544</v>
      </c>
      <c r="C20" s="252">
        <v>0</v>
      </c>
      <c r="D20" s="252">
        <v>0</v>
      </c>
      <c r="E20" s="252">
        <v>0</v>
      </c>
      <c r="F20" s="252">
        <v>487.01</v>
      </c>
      <c r="G20" s="252">
        <v>19458.61</v>
      </c>
      <c r="H20" s="252">
        <v>0</v>
      </c>
    </row>
    <row r="21" spans="1:8">
      <c r="A21" s="238" t="s">
        <v>545</v>
      </c>
      <c r="B21" s="238" t="s">
        <v>546</v>
      </c>
      <c r="C21" s="252">
        <v>0</v>
      </c>
      <c r="D21" s="252">
        <v>11368</v>
      </c>
      <c r="E21" s="252">
        <v>0</v>
      </c>
      <c r="F21" s="252">
        <v>0</v>
      </c>
      <c r="G21" s="252">
        <v>0</v>
      </c>
      <c r="H21" s="252">
        <v>0</v>
      </c>
    </row>
    <row r="22" spans="1:8">
      <c r="A22" s="238" t="s">
        <v>547</v>
      </c>
      <c r="B22" s="238" t="s">
        <v>548</v>
      </c>
      <c r="C22" s="252">
        <v>0</v>
      </c>
      <c r="D22" s="252">
        <v>0</v>
      </c>
      <c r="E22" s="252">
        <v>0</v>
      </c>
      <c r="F22" s="252">
        <v>0</v>
      </c>
      <c r="G22" s="252">
        <v>0</v>
      </c>
      <c r="H22" s="252">
        <v>0</v>
      </c>
    </row>
    <row r="23" spans="1:8">
      <c r="A23" s="238" t="s">
        <v>549</v>
      </c>
      <c r="B23" s="238" t="s">
        <v>550</v>
      </c>
      <c r="C23" s="252">
        <v>51800.01</v>
      </c>
      <c r="D23" s="252">
        <v>51800.01</v>
      </c>
      <c r="E23" s="252">
        <v>51800</v>
      </c>
      <c r="F23" s="252">
        <v>91800</v>
      </c>
      <c r="G23" s="252">
        <v>0</v>
      </c>
      <c r="H23" s="252">
        <v>0</v>
      </c>
    </row>
    <row r="24" spans="1:8">
      <c r="A24" s="238" t="s">
        <v>551</v>
      </c>
      <c r="B24" s="238" t="s">
        <v>552</v>
      </c>
      <c r="C24" s="252">
        <v>0</v>
      </c>
      <c r="D24" s="252">
        <v>0</v>
      </c>
      <c r="E24" s="252">
        <v>0</v>
      </c>
      <c r="F24" s="252">
        <v>1000</v>
      </c>
      <c r="G24" s="252">
        <v>0</v>
      </c>
      <c r="H24" s="252">
        <v>0</v>
      </c>
    </row>
    <row r="25" spans="1:8">
      <c r="A25" s="238" t="s">
        <v>553</v>
      </c>
      <c r="B25" s="238" t="s">
        <v>554</v>
      </c>
      <c r="C25" s="252">
        <v>6384.24</v>
      </c>
      <c r="D25" s="252">
        <v>6384.24</v>
      </c>
      <c r="E25" s="252">
        <v>6384.24</v>
      </c>
      <c r="F25" s="252">
        <v>0</v>
      </c>
      <c r="G25" s="252">
        <v>0</v>
      </c>
      <c r="H25" s="252">
        <v>0</v>
      </c>
    </row>
    <row r="26" spans="1:8">
      <c r="A26" s="238" t="s">
        <v>555</v>
      </c>
      <c r="B26" s="238" t="s">
        <v>556</v>
      </c>
      <c r="C26" s="252">
        <v>0</v>
      </c>
      <c r="D26" s="252">
        <v>0</v>
      </c>
      <c r="E26" s="252">
        <v>0</v>
      </c>
      <c r="F26" s="252">
        <v>8300</v>
      </c>
      <c r="G26" s="252">
        <v>0</v>
      </c>
      <c r="H26" s="252">
        <v>0</v>
      </c>
    </row>
    <row r="27" spans="1:8">
      <c r="A27" s="238" t="s">
        <v>557</v>
      </c>
      <c r="B27" s="238" t="s">
        <v>558</v>
      </c>
      <c r="C27" s="252">
        <v>0</v>
      </c>
      <c r="D27" s="252">
        <v>0</v>
      </c>
      <c r="E27" s="252">
        <v>0</v>
      </c>
      <c r="F27" s="252">
        <v>0</v>
      </c>
      <c r="G27" s="252">
        <v>0</v>
      </c>
      <c r="H27" s="252">
        <v>0</v>
      </c>
    </row>
    <row r="28" spans="1:8">
      <c r="A28" s="238" t="s">
        <v>559</v>
      </c>
      <c r="B28" s="238" t="s">
        <v>560</v>
      </c>
      <c r="C28" s="252">
        <v>0</v>
      </c>
      <c r="D28" s="252">
        <v>0</v>
      </c>
      <c r="E28" s="252">
        <v>1368.8</v>
      </c>
      <c r="F28" s="252">
        <v>0</v>
      </c>
      <c r="G28" s="252">
        <v>0</v>
      </c>
      <c r="H28" s="252">
        <v>0</v>
      </c>
    </row>
    <row r="29" spans="1:8">
      <c r="A29" s="238" t="s">
        <v>561</v>
      </c>
      <c r="B29" s="238" t="s">
        <v>562</v>
      </c>
      <c r="C29" s="252">
        <v>0</v>
      </c>
      <c r="D29" s="252">
        <v>0</v>
      </c>
      <c r="E29" s="252">
        <v>0</v>
      </c>
      <c r="F29" s="252">
        <v>0</v>
      </c>
      <c r="G29" s="252">
        <v>0</v>
      </c>
      <c r="H29" s="252">
        <v>0</v>
      </c>
    </row>
    <row r="30" spans="1:8">
      <c r="A30" s="238" t="s">
        <v>563</v>
      </c>
      <c r="B30" s="238" t="s">
        <v>564</v>
      </c>
      <c r="C30" s="252">
        <v>0</v>
      </c>
      <c r="D30" s="252">
        <v>0</v>
      </c>
      <c r="E30" s="252">
        <v>0</v>
      </c>
      <c r="F30" s="252">
        <v>0</v>
      </c>
      <c r="G30" s="252">
        <v>0</v>
      </c>
      <c r="H30" s="252">
        <v>0</v>
      </c>
    </row>
    <row r="31" spans="1:8">
      <c r="A31" s="238" t="s">
        <v>565</v>
      </c>
      <c r="B31" s="238" t="s">
        <v>566</v>
      </c>
      <c r="C31" s="252">
        <v>0</v>
      </c>
      <c r="D31" s="252">
        <v>0</v>
      </c>
      <c r="E31" s="252">
        <v>0</v>
      </c>
      <c r="F31" s="252">
        <v>0</v>
      </c>
      <c r="G31" s="252">
        <v>0</v>
      </c>
      <c r="H31" s="252">
        <v>0</v>
      </c>
    </row>
    <row r="32" spans="1:8">
      <c r="A32" s="238" t="s">
        <v>567</v>
      </c>
      <c r="B32" s="238" t="s">
        <v>568</v>
      </c>
      <c r="C32" s="252">
        <v>0</v>
      </c>
      <c r="D32" s="252">
        <v>0</v>
      </c>
      <c r="E32" s="252">
        <v>0</v>
      </c>
      <c r="F32" s="252">
        <v>0</v>
      </c>
      <c r="G32" s="252">
        <v>0</v>
      </c>
      <c r="H32" s="252">
        <v>0</v>
      </c>
    </row>
    <row r="33" spans="1:8">
      <c r="A33" s="238" t="s">
        <v>569</v>
      </c>
      <c r="B33" s="238" t="s">
        <v>570</v>
      </c>
      <c r="C33" s="252">
        <v>22006</v>
      </c>
      <c r="D33" s="252">
        <v>0</v>
      </c>
      <c r="E33" s="252">
        <v>0</v>
      </c>
      <c r="F33" s="252">
        <v>0</v>
      </c>
      <c r="G33" s="252">
        <v>0</v>
      </c>
      <c r="H33" s="252">
        <v>0</v>
      </c>
    </row>
    <row r="34" spans="1:8">
      <c r="A34" s="238" t="s">
        <v>571</v>
      </c>
      <c r="B34" s="238" t="s">
        <v>572</v>
      </c>
      <c r="C34" s="252">
        <v>4062.32</v>
      </c>
      <c r="D34" s="252">
        <v>0</v>
      </c>
      <c r="E34" s="252">
        <v>0</v>
      </c>
      <c r="F34" s="252">
        <v>0</v>
      </c>
      <c r="G34" s="252">
        <v>0</v>
      </c>
      <c r="H34" s="252">
        <v>0</v>
      </c>
    </row>
    <row r="35" spans="1:8">
      <c r="A35" s="238"/>
      <c r="B35" s="238"/>
      <c r="C35" s="252"/>
      <c r="D35" s="252"/>
      <c r="E35" s="252"/>
      <c r="F35" s="252"/>
      <c r="G35" s="252"/>
      <c r="H35" s="252"/>
    </row>
    <row r="36" spans="1:8">
      <c r="A36" s="251"/>
      <c r="B36" s="251" t="s">
        <v>259</v>
      </c>
      <c r="C36" s="250">
        <f>SUM(C9:C34)</f>
        <v>203083.69</v>
      </c>
      <c r="D36" s="250">
        <f t="shared" ref="D36:H36" si="0">SUM(D9:D34)</f>
        <v>400985.45000000007</v>
      </c>
      <c r="E36" s="250">
        <f t="shared" si="0"/>
        <v>169434.16999999998</v>
      </c>
      <c r="F36" s="250">
        <f t="shared" si="0"/>
        <v>1025482.84</v>
      </c>
      <c r="G36" s="250">
        <f t="shared" si="0"/>
        <v>452032.31</v>
      </c>
      <c r="H36" s="250">
        <f t="shared" si="0"/>
        <v>0</v>
      </c>
    </row>
    <row r="37" spans="1:8">
      <c r="A37" s="60"/>
      <c r="B37" s="60"/>
      <c r="C37" s="231"/>
      <c r="D37" s="231"/>
      <c r="E37" s="231"/>
      <c r="F37" s="231"/>
      <c r="G37" s="231"/>
      <c r="H37" s="231"/>
    </row>
    <row r="38" spans="1:8">
      <c r="A38" s="60"/>
      <c r="B38" s="60"/>
      <c r="C38" s="231"/>
      <c r="D38" s="231"/>
      <c r="E38" s="231"/>
      <c r="F38" s="231"/>
      <c r="G38" s="231"/>
      <c r="H38" s="231"/>
    </row>
    <row r="39" spans="1:8" s="256" customFormat="1" ht="11.25" customHeight="1">
      <c r="A39" s="259" t="s">
        <v>258</v>
      </c>
      <c r="B39" s="259"/>
      <c r="C39" s="258"/>
      <c r="D39" s="258"/>
      <c r="E39" s="258"/>
      <c r="F39" s="7"/>
      <c r="G39" s="7"/>
      <c r="H39" s="257" t="s">
        <v>257</v>
      </c>
    </row>
    <row r="40" spans="1:8">
      <c r="A40" s="249"/>
      <c r="B40" s="249"/>
      <c r="C40" s="247"/>
      <c r="D40" s="247"/>
      <c r="E40" s="247"/>
      <c r="F40" s="247"/>
      <c r="G40" s="247"/>
      <c r="H40" s="247"/>
    </row>
    <row r="41" spans="1:8" ht="15" customHeight="1">
      <c r="A41" s="228" t="s">
        <v>45</v>
      </c>
      <c r="B41" s="227" t="s">
        <v>46</v>
      </c>
      <c r="C41" s="225" t="s">
        <v>244</v>
      </c>
      <c r="D41" s="255">
        <v>2016</v>
      </c>
      <c r="E41" s="255">
        <v>2015</v>
      </c>
      <c r="F41" s="254" t="s">
        <v>256</v>
      </c>
      <c r="G41" s="254" t="s">
        <v>255</v>
      </c>
      <c r="H41" s="253" t="s">
        <v>254</v>
      </c>
    </row>
    <row r="42" spans="1:8">
      <c r="A42" s="238"/>
      <c r="B42" s="238"/>
      <c r="C42" s="252"/>
      <c r="D42" s="252"/>
      <c r="E42" s="252"/>
      <c r="F42" s="252"/>
      <c r="G42" s="252"/>
      <c r="H42" s="252"/>
    </row>
    <row r="43" spans="1:8">
      <c r="A43" s="238" t="s">
        <v>573</v>
      </c>
      <c r="B43" s="238" t="s">
        <v>574</v>
      </c>
      <c r="C43" s="252">
        <v>3988429.12</v>
      </c>
      <c r="D43" s="252">
        <v>3249509.27</v>
      </c>
      <c r="E43" s="252">
        <v>3182914.29</v>
      </c>
      <c r="F43" s="252">
        <v>2650552.41</v>
      </c>
      <c r="G43" s="446">
        <v>2237078.66</v>
      </c>
      <c r="H43" s="447">
        <v>1805630.62</v>
      </c>
    </row>
    <row r="44" spans="1:8">
      <c r="A44" s="238" t="s">
        <v>575</v>
      </c>
      <c r="B44" s="238" t="s">
        <v>576</v>
      </c>
      <c r="C44" s="252">
        <v>124895.09</v>
      </c>
      <c r="D44" s="252">
        <v>149528.04999999999</v>
      </c>
      <c r="E44" s="252">
        <v>67724.88</v>
      </c>
      <c r="F44" s="252">
        <v>68658.95</v>
      </c>
      <c r="G44" s="222">
        <v>33848.69</v>
      </c>
      <c r="H44" s="448">
        <v>121193.84</v>
      </c>
    </row>
    <row r="45" spans="1:8">
      <c r="A45" s="238"/>
      <c r="B45" s="238"/>
      <c r="C45" s="252"/>
      <c r="D45" s="252"/>
      <c r="E45" s="252"/>
      <c r="F45" s="252"/>
      <c r="G45" s="252"/>
      <c r="H45" s="252"/>
    </row>
    <row r="46" spans="1:8">
      <c r="A46" s="251"/>
      <c r="B46" s="251" t="s">
        <v>253</v>
      </c>
      <c r="C46" s="250">
        <f t="shared" ref="C46:H46" si="1">SUM(C42:C45)</f>
        <v>4113324.21</v>
      </c>
      <c r="D46" s="250">
        <f t="shared" si="1"/>
        <v>3399037.32</v>
      </c>
      <c r="E46" s="250">
        <f t="shared" si="1"/>
        <v>3250639.17</v>
      </c>
      <c r="F46" s="250">
        <f t="shared" si="1"/>
        <v>2719211.3600000003</v>
      </c>
      <c r="G46" s="250">
        <f t="shared" si="1"/>
        <v>2270927.35</v>
      </c>
      <c r="H46" s="250">
        <f t="shared" si="1"/>
        <v>1926824.4600000002</v>
      </c>
    </row>
  </sheetData>
  <dataValidations count="10">
    <dataValidation allowBlank="1" showInputMessage="1" showErrorMessage="1" prompt="Saldo final al 31 de diciembre de 2016." sqref="D7 D41"/>
    <dataValidation allowBlank="1" showInputMessage="1" showErrorMessage="1" prompt="Saldo final de la Información Financiera Trimestral que se presenta (trimestral: 1er, 2do, 3ro. o 4to.)." sqref="C41 C7"/>
    <dataValidation allowBlank="1" showInputMessage="1" showErrorMessage="1" prompt="Corresponde al número de la cuenta de acuerdo al Plan de Cuentas emitido por el CONAC (DOF 23/12/2015)." sqref="A7 A41"/>
    <dataValidation allowBlank="1" showInputMessage="1" showErrorMessage="1" prompt="Saldo final al 31 de diciembre de 2015." sqref="E7 E41"/>
    <dataValidation allowBlank="1" showInputMessage="1" showErrorMessage="1" prompt="Saldo final al 31 de diciembre de 2014." sqref="F41 F7"/>
    <dataValidation allowBlank="1" showInputMessage="1" showErrorMessage="1" prompt="Saldo final al 31 de diciembre de 2013." sqref="G7 G41"/>
    <dataValidation allowBlank="1" showInputMessage="1" showErrorMessage="1" prompt="Corresponde al nombre o descripción de la cuenta de acuerdo al Plan de Cuentas emitido por el CONAC." sqref="B7 B41 B20:B22 B15"/>
    <dataValidation allowBlank="1" showInputMessage="1" showErrorMessage="1" prompt="Saldo final al 31 de diciembre de 2012." sqref="H7 H41"/>
    <dataValidation allowBlank="1" showInputMessage="1" showErrorMessage="1" prompt="Saldo final de la Cuenta Pública presentada (mensual:  enero, febrero, marzo, etc.; trimestral: 1er, 2do, 3ro. o 4to.)." sqref="C15:E15 C17:E17 F24:F25"/>
    <dataValidation allowBlank="1" showInputMessage="1" showErrorMessage="1" prompt="Corresponde al número de la cuenta de acuerdo al Plan de Cuentas emitido por el CONAC (DOF 22/11/2010)." sqref="A15 A20:A22"/>
  </dataValidations>
  <pageMargins left="0.7" right="0.7" top="0.75" bottom="0.75" header="0.3" footer="0.3"/>
  <pageSetup scale="72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ColWidth="11.44140625" defaultRowHeight="10.199999999999999"/>
  <cols>
    <col min="1" max="1" width="20.6640625" style="6" customWidth="1"/>
    <col min="2" max="2" width="50.6640625" style="6" customWidth="1"/>
    <col min="3" max="5" width="17.6640625" style="7" customWidth="1"/>
    <col min="6" max="6" width="17.6640625" style="6" customWidth="1"/>
    <col min="7" max="16384" width="11.44140625" style="6"/>
  </cols>
  <sheetData>
    <row r="2" spans="1:6" ht="15" customHeight="1">
      <c r="A2" s="482" t="s">
        <v>143</v>
      </c>
      <c r="B2" s="483"/>
      <c r="C2" s="88"/>
      <c r="D2" s="88"/>
      <c r="E2" s="88"/>
      <c r="F2" s="88"/>
    </row>
    <row r="3" spans="1:6" ht="10.8" thickBot="1">
      <c r="A3" s="88"/>
      <c r="B3" s="88"/>
      <c r="C3" s="88"/>
      <c r="D3" s="88"/>
      <c r="E3" s="88"/>
      <c r="F3" s="88"/>
    </row>
    <row r="4" spans="1:6" ht="14.1" customHeight="1">
      <c r="A4" s="137" t="s">
        <v>234</v>
      </c>
      <c r="B4" s="94"/>
      <c r="C4" s="94"/>
      <c r="D4" s="94"/>
      <c r="E4" s="94"/>
      <c r="F4" s="95"/>
    </row>
    <row r="5" spans="1:6" ht="14.1" customHeight="1">
      <c r="A5" s="139" t="s">
        <v>144</v>
      </c>
      <c r="B5" s="12"/>
      <c r="C5" s="12"/>
      <c r="D5" s="12"/>
      <c r="E5" s="12"/>
      <c r="F5" s="96"/>
    </row>
    <row r="6" spans="1:6" ht="14.1" customHeight="1">
      <c r="A6" s="168" t="s">
        <v>208</v>
      </c>
      <c r="B6" s="131"/>
      <c r="C6" s="131"/>
      <c r="D6" s="131"/>
      <c r="E6" s="131"/>
      <c r="F6" s="132"/>
    </row>
    <row r="7" spans="1:6" ht="14.1" customHeight="1">
      <c r="A7" s="139" t="s">
        <v>169</v>
      </c>
      <c r="B7" s="92"/>
      <c r="C7" s="92"/>
      <c r="D7" s="92"/>
      <c r="E7" s="92"/>
      <c r="F7" s="93"/>
    </row>
    <row r="8" spans="1:6" ht="14.1" customHeight="1">
      <c r="A8" s="139" t="s">
        <v>209</v>
      </c>
      <c r="B8" s="12"/>
      <c r="C8" s="12"/>
      <c r="D8" s="12"/>
      <c r="E8" s="12"/>
      <c r="F8" s="96"/>
    </row>
    <row r="9" spans="1:6" ht="14.1" customHeight="1" thickBot="1">
      <c r="A9" s="144" t="s">
        <v>212</v>
      </c>
      <c r="B9" s="97"/>
      <c r="C9" s="97"/>
      <c r="D9" s="97"/>
      <c r="E9" s="97"/>
      <c r="F9" s="98"/>
    </row>
    <row r="10" spans="1:6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7"/>
  <sheetViews>
    <sheetView topLeftCell="A16" zoomScaleNormal="100" zoomScaleSheetLayoutView="100" workbookViewId="0">
      <selection activeCell="D1" sqref="D1"/>
    </sheetView>
  </sheetViews>
  <sheetFormatPr baseColWidth="10" defaultColWidth="11.44140625" defaultRowHeight="10.199999999999999"/>
  <cols>
    <col min="1" max="1" width="20.6640625" style="60" customWidth="1"/>
    <col min="2" max="2" width="50.6640625" style="60" customWidth="1"/>
    <col min="3" max="5" width="17.6640625" style="36" customWidth="1"/>
    <col min="6" max="16384" width="11.44140625" style="89"/>
  </cols>
  <sheetData>
    <row r="1" spans="1:5" s="12" customFormat="1">
      <c r="A1" s="21" t="s">
        <v>43</v>
      </c>
      <c r="B1" s="21"/>
      <c r="C1" s="22"/>
      <c r="D1" s="22"/>
      <c r="E1" s="260"/>
    </row>
    <row r="2" spans="1:5" s="12" customFormat="1">
      <c r="A2" s="21" t="s">
        <v>0</v>
      </c>
      <c r="B2" s="21"/>
      <c r="C2" s="22"/>
      <c r="D2" s="22"/>
      <c r="E2" s="22"/>
    </row>
    <row r="3" spans="1:5" s="12" customFormat="1">
      <c r="C3" s="22"/>
      <c r="D3" s="22"/>
      <c r="E3" s="22"/>
    </row>
    <row r="4" spans="1:5" s="12" customFormat="1">
      <c r="C4" s="22"/>
      <c r="D4" s="22"/>
      <c r="E4" s="22"/>
    </row>
    <row r="5" spans="1:5" s="12" customFormat="1" ht="11.25" customHeight="1">
      <c r="A5" s="303" t="s">
        <v>376</v>
      </c>
      <c r="C5" s="22"/>
      <c r="D5" s="22"/>
      <c r="E5" s="360" t="s">
        <v>375</v>
      </c>
    </row>
    <row r="6" spans="1:5" s="24" customFormat="1">
      <c r="A6" s="224"/>
      <c r="B6" s="224"/>
      <c r="C6" s="359"/>
      <c r="D6" s="358"/>
      <c r="E6" s="358"/>
    </row>
    <row r="7" spans="1:5" ht="15" customHeight="1">
      <c r="A7" s="228" t="s">
        <v>45</v>
      </c>
      <c r="B7" s="227" t="s">
        <v>46</v>
      </c>
      <c r="C7" s="290" t="s">
        <v>47</v>
      </c>
      <c r="D7" s="290" t="s">
        <v>48</v>
      </c>
      <c r="E7" s="290" t="s">
        <v>49</v>
      </c>
    </row>
    <row r="8" spans="1:5">
      <c r="A8" s="284"/>
      <c r="B8" s="284"/>
      <c r="C8" s="252"/>
      <c r="D8" s="252"/>
      <c r="E8" s="252"/>
    </row>
    <row r="9" spans="1:5">
      <c r="A9" s="462" t="s">
        <v>1353</v>
      </c>
      <c r="B9" s="462" t="s">
        <v>1354</v>
      </c>
      <c r="C9" s="252">
        <v>1300</v>
      </c>
      <c r="D9" s="252">
        <v>1300</v>
      </c>
      <c r="E9" s="252">
        <f>+D9-C9</f>
        <v>0</v>
      </c>
    </row>
    <row r="10" spans="1:5">
      <c r="A10" s="462" t="s">
        <v>1355</v>
      </c>
      <c r="B10" s="462" t="s">
        <v>1356</v>
      </c>
      <c r="C10" s="252">
        <v>8000</v>
      </c>
      <c r="D10" s="252">
        <v>12000</v>
      </c>
      <c r="E10" s="252">
        <f t="shared" ref="E10:E36" si="0">+D10-C10</f>
        <v>4000</v>
      </c>
    </row>
    <row r="11" spans="1:5">
      <c r="A11" s="462" t="s">
        <v>1357</v>
      </c>
      <c r="B11" s="462" t="s">
        <v>1358</v>
      </c>
      <c r="C11" s="252">
        <v>6000</v>
      </c>
      <c r="D11" s="252">
        <v>6000</v>
      </c>
      <c r="E11" s="252">
        <f t="shared" si="0"/>
        <v>0</v>
      </c>
    </row>
    <row r="12" spans="1:5">
      <c r="A12" s="462" t="s">
        <v>1359</v>
      </c>
      <c r="B12" s="462" t="s">
        <v>1360</v>
      </c>
      <c r="C12" s="252">
        <v>3000</v>
      </c>
      <c r="D12" s="252">
        <v>3000</v>
      </c>
      <c r="E12" s="252">
        <f t="shared" si="0"/>
        <v>0</v>
      </c>
    </row>
    <row r="13" spans="1:5">
      <c r="A13" s="462" t="s">
        <v>1361</v>
      </c>
      <c r="B13" s="462" t="s">
        <v>1362</v>
      </c>
      <c r="C13" s="252">
        <v>2000</v>
      </c>
      <c r="D13" s="252">
        <v>3000</v>
      </c>
      <c r="E13" s="252">
        <f t="shared" si="0"/>
        <v>1000</v>
      </c>
    </row>
    <row r="14" spans="1:5">
      <c r="A14" s="462" t="s">
        <v>1363</v>
      </c>
      <c r="B14" s="462" t="s">
        <v>1364</v>
      </c>
      <c r="C14" s="252">
        <v>1000</v>
      </c>
      <c r="D14" s="252">
        <v>1000</v>
      </c>
      <c r="E14" s="252">
        <f t="shared" si="0"/>
        <v>0</v>
      </c>
    </row>
    <row r="15" spans="1:5">
      <c r="A15" s="462" t="s">
        <v>1365</v>
      </c>
      <c r="B15" s="462" t="s">
        <v>1366</v>
      </c>
      <c r="C15" s="252">
        <v>2000</v>
      </c>
      <c r="D15" s="252">
        <v>2000</v>
      </c>
      <c r="E15" s="252">
        <f t="shared" si="0"/>
        <v>0</v>
      </c>
    </row>
    <row r="16" spans="1:5">
      <c r="A16" s="462" t="s">
        <v>1367</v>
      </c>
      <c r="B16" s="463" t="s">
        <v>1368</v>
      </c>
      <c r="C16" s="446">
        <v>2000</v>
      </c>
      <c r="D16" s="446">
        <v>2000</v>
      </c>
      <c r="E16" s="446">
        <f t="shared" si="0"/>
        <v>0</v>
      </c>
    </row>
    <row r="17" spans="1:5">
      <c r="A17" s="462" t="s">
        <v>1369</v>
      </c>
      <c r="B17" s="462" t="s">
        <v>1370</v>
      </c>
      <c r="C17" s="222">
        <v>2000</v>
      </c>
      <c r="D17" s="222">
        <v>2000</v>
      </c>
      <c r="E17" s="222">
        <f t="shared" si="0"/>
        <v>0</v>
      </c>
    </row>
    <row r="18" spans="1:5">
      <c r="A18" s="462" t="s">
        <v>1371</v>
      </c>
      <c r="B18" s="462" t="s">
        <v>1372</v>
      </c>
      <c r="C18" s="222">
        <v>500</v>
      </c>
      <c r="D18" s="222">
        <v>500</v>
      </c>
      <c r="E18" s="222">
        <f t="shared" si="0"/>
        <v>0</v>
      </c>
    </row>
    <row r="19" spans="1:5">
      <c r="A19" s="462"/>
      <c r="B19" s="462"/>
      <c r="C19" s="222"/>
      <c r="D19" s="222"/>
      <c r="E19" s="222"/>
    </row>
    <row r="20" spans="1:5">
      <c r="A20" s="462" t="s">
        <v>1373</v>
      </c>
      <c r="B20" s="462" t="s">
        <v>1374</v>
      </c>
      <c r="C20" s="464">
        <v>55584.78</v>
      </c>
      <c r="D20" s="464">
        <v>3404.44</v>
      </c>
      <c r="E20" s="222">
        <f t="shared" si="0"/>
        <v>-52180.34</v>
      </c>
    </row>
    <row r="21" spans="1:5">
      <c r="A21" s="462" t="s">
        <v>1375</v>
      </c>
      <c r="B21" s="465" t="s">
        <v>1376</v>
      </c>
      <c r="C21" s="466">
        <v>4434.62</v>
      </c>
      <c r="D21" s="466">
        <v>1592.62</v>
      </c>
      <c r="E21" s="467">
        <f t="shared" si="0"/>
        <v>-2842</v>
      </c>
    </row>
    <row r="22" spans="1:5">
      <c r="A22" s="462" t="s">
        <v>1377</v>
      </c>
      <c r="B22" s="462" t="s">
        <v>1378</v>
      </c>
      <c r="C22" s="450">
        <v>11126.2</v>
      </c>
      <c r="D22" s="450">
        <v>71560.58</v>
      </c>
      <c r="E22" s="252">
        <f t="shared" si="0"/>
        <v>60434.380000000005</v>
      </c>
    </row>
    <row r="23" spans="1:5">
      <c r="A23" s="462" t="s">
        <v>1379</v>
      </c>
      <c r="B23" s="462" t="s">
        <v>1380</v>
      </c>
      <c r="C23" s="450">
        <v>9062.91</v>
      </c>
      <c r="D23" s="450">
        <v>213092.74</v>
      </c>
      <c r="E23" s="252">
        <f t="shared" si="0"/>
        <v>204029.83</v>
      </c>
    </row>
    <row r="24" spans="1:5">
      <c r="A24" s="462" t="s">
        <v>1381</v>
      </c>
      <c r="B24" s="462" t="s">
        <v>1382</v>
      </c>
      <c r="C24" s="450">
        <v>178893.65</v>
      </c>
      <c r="D24" s="450">
        <v>208174.36</v>
      </c>
      <c r="E24" s="252">
        <f t="shared" si="0"/>
        <v>29280.709999999992</v>
      </c>
    </row>
    <row r="25" spans="1:5">
      <c r="A25" s="462" t="s">
        <v>1383</v>
      </c>
      <c r="B25" s="462" t="s">
        <v>1384</v>
      </c>
      <c r="C25" s="450">
        <v>67793.78</v>
      </c>
      <c r="D25" s="450">
        <v>191219.49</v>
      </c>
      <c r="E25" s="252">
        <f t="shared" si="0"/>
        <v>123425.70999999999</v>
      </c>
    </row>
    <row r="26" spans="1:5">
      <c r="A26" s="462" t="s">
        <v>1385</v>
      </c>
      <c r="B26" s="462" t="s">
        <v>1386</v>
      </c>
      <c r="C26" s="450">
        <v>24540.17</v>
      </c>
      <c r="D26" s="450">
        <v>2849673.19</v>
      </c>
      <c r="E26" s="252">
        <f t="shared" si="0"/>
        <v>2825133.02</v>
      </c>
    </row>
    <row r="27" spans="1:5">
      <c r="A27" s="462" t="s">
        <v>1387</v>
      </c>
      <c r="B27" s="462" t="s">
        <v>1388</v>
      </c>
      <c r="C27" s="450">
        <v>10342.11</v>
      </c>
      <c r="D27" s="450">
        <v>-18229.02</v>
      </c>
      <c r="E27" s="252">
        <f t="shared" si="0"/>
        <v>-28571.13</v>
      </c>
    </row>
    <row r="28" spans="1:5">
      <c r="A28" s="462" t="s">
        <v>1389</v>
      </c>
      <c r="B28" s="462" t="s">
        <v>1390</v>
      </c>
      <c r="C28" s="450">
        <v>15650.74</v>
      </c>
      <c r="D28" s="450">
        <v>22238.13</v>
      </c>
      <c r="E28" s="252">
        <f t="shared" si="0"/>
        <v>6587.3900000000012</v>
      </c>
    </row>
    <row r="29" spans="1:5">
      <c r="A29" s="284" t="s">
        <v>1391</v>
      </c>
      <c r="B29" s="452" t="s">
        <v>1392</v>
      </c>
      <c r="C29" s="450">
        <v>0</v>
      </c>
      <c r="D29" s="450">
        <v>0</v>
      </c>
      <c r="E29" s="252">
        <f t="shared" si="0"/>
        <v>0</v>
      </c>
    </row>
    <row r="30" spans="1:5">
      <c r="A30" s="468" t="s">
        <v>1393</v>
      </c>
      <c r="B30" s="469" t="s">
        <v>1394</v>
      </c>
      <c r="C30" s="450">
        <v>0</v>
      </c>
      <c r="D30" s="450">
        <v>0</v>
      </c>
      <c r="E30" s="252">
        <f t="shared" si="0"/>
        <v>0</v>
      </c>
    </row>
    <row r="31" spans="1:5">
      <c r="A31" s="468" t="s">
        <v>1395</v>
      </c>
      <c r="B31" s="469" t="s">
        <v>1396</v>
      </c>
      <c r="C31" s="450">
        <v>0</v>
      </c>
      <c r="D31" s="450">
        <v>0</v>
      </c>
      <c r="E31" s="252">
        <f t="shared" si="0"/>
        <v>0</v>
      </c>
    </row>
    <row r="32" spans="1:5">
      <c r="A32" s="468" t="s">
        <v>1397</v>
      </c>
      <c r="B32" s="469" t="s">
        <v>1398</v>
      </c>
      <c r="C32" s="450">
        <v>3.64</v>
      </c>
      <c r="D32" s="450">
        <v>3.64</v>
      </c>
      <c r="E32" s="252">
        <f t="shared" si="0"/>
        <v>0</v>
      </c>
    </row>
    <row r="33" spans="1:5">
      <c r="A33" s="468" t="s">
        <v>1419</v>
      </c>
      <c r="B33" s="469" t="s">
        <v>1420</v>
      </c>
      <c r="C33" s="450">
        <v>0</v>
      </c>
      <c r="D33" s="450">
        <v>674847.41</v>
      </c>
      <c r="E33" s="252">
        <f t="shared" si="0"/>
        <v>674847.41</v>
      </c>
    </row>
    <row r="34" spans="1:5">
      <c r="A34" s="470" t="s">
        <v>1399</v>
      </c>
      <c r="B34" s="462" t="s">
        <v>1400</v>
      </c>
      <c r="C34" s="450">
        <v>13760.27</v>
      </c>
      <c r="D34" s="450">
        <v>123144.4</v>
      </c>
      <c r="E34" s="252">
        <f t="shared" si="0"/>
        <v>109384.12999999999</v>
      </c>
    </row>
    <row r="35" spans="1:5">
      <c r="A35" s="470" t="s">
        <v>1401</v>
      </c>
      <c r="B35" s="462" t="s">
        <v>1402</v>
      </c>
      <c r="C35" s="450">
        <v>97.92</v>
      </c>
      <c r="D35" s="450">
        <v>97.92</v>
      </c>
      <c r="E35" s="252">
        <f t="shared" si="0"/>
        <v>0</v>
      </c>
    </row>
    <row r="36" spans="1:5">
      <c r="A36" s="470" t="s">
        <v>1417</v>
      </c>
      <c r="B36" s="462" t="s">
        <v>1418</v>
      </c>
      <c r="C36" s="450">
        <v>0</v>
      </c>
      <c r="D36" s="450">
        <v>0</v>
      </c>
      <c r="E36" s="252">
        <f t="shared" si="0"/>
        <v>0</v>
      </c>
    </row>
    <row r="37" spans="1:5">
      <c r="A37" s="470"/>
      <c r="B37" s="462"/>
      <c r="C37" s="252"/>
      <c r="D37" s="252"/>
      <c r="E37" s="252"/>
    </row>
    <row r="38" spans="1:5">
      <c r="A38" s="470" t="s">
        <v>518</v>
      </c>
      <c r="B38" s="462" t="s">
        <v>519</v>
      </c>
      <c r="C38" s="450">
        <v>5305.63</v>
      </c>
      <c r="D38" s="450">
        <v>5305.63</v>
      </c>
      <c r="E38" s="252">
        <f t="shared" ref="E38:E45" si="1">+D38-C38</f>
        <v>0</v>
      </c>
    </row>
    <row r="39" spans="1:5">
      <c r="A39" s="470" t="s">
        <v>1403</v>
      </c>
      <c r="B39" s="462" t="s">
        <v>1404</v>
      </c>
      <c r="C39" s="450">
        <v>0</v>
      </c>
      <c r="D39" s="450">
        <v>0</v>
      </c>
      <c r="E39" s="252">
        <f t="shared" si="1"/>
        <v>0</v>
      </c>
    </row>
    <row r="40" spans="1:5">
      <c r="A40" s="470" t="s">
        <v>1405</v>
      </c>
      <c r="B40" s="462" t="s">
        <v>1406</v>
      </c>
      <c r="C40" s="450">
        <v>0</v>
      </c>
      <c r="D40" s="450">
        <v>0</v>
      </c>
      <c r="E40" s="252">
        <f t="shared" si="1"/>
        <v>0</v>
      </c>
    </row>
    <row r="41" spans="1:5">
      <c r="A41" s="284" t="s">
        <v>1407</v>
      </c>
      <c r="B41" s="471" t="s">
        <v>1408</v>
      </c>
      <c r="C41" s="472">
        <v>0</v>
      </c>
      <c r="D41" s="472">
        <v>0</v>
      </c>
      <c r="E41" s="252">
        <f t="shared" si="1"/>
        <v>0</v>
      </c>
    </row>
    <row r="42" spans="1:5">
      <c r="A42" s="284" t="s">
        <v>1409</v>
      </c>
      <c r="B42" s="284" t="s">
        <v>1410</v>
      </c>
      <c r="C42" s="252">
        <v>0</v>
      </c>
      <c r="D42" s="252">
        <v>0</v>
      </c>
      <c r="E42" s="252">
        <f t="shared" si="1"/>
        <v>0</v>
      </c>
    </row>
    <row r="43" spans="1:5">
      <c r="A43" s="284" t="s">
        <v>1411</v>
      </c>
      <c r="B43" s="462" t="s">
        <v>1412</v>
      </c>
      <c r="C43" s="450">
        <v>736441.73</v>
      </c>
      <c r="D43" s="450">
        <v>0</v>
      </c>
      <c r="E43" s="252">
        <f t="shared" si="1"/>
        <v>-736441.73</v>
      </c>
    </row>
    <row r="44" spans="1:5">
      <c r="A44" s="284" t="s">
        <v>1413</v>
      </c>
      <c r="B44" s="102" t="s">
        <v>1414</v>
      </c>
      <c r="C44" s="450">
        <v>0</v>
      </c>
      <c r="D44" s="450">
        <v>0</v>
      </c>
      <c r="E44" s="252">
        <f t="shared" si="1"/>
        <v>0</v>
      </c>
    </row>
    <row r="45" spans="1:5">
      <c r="A45" s="284" t="s">
        <v>1415</v>
      </c>
      <c r="B45" s="284" t="s">
        <v>1416</v>
      </c>
      <c r="C45" s="252">
        <v>0</v>
      </c>
      <c r="D45" s="252">
        <v>0</v>
      </c>
      <c r="E45" s="252">
        <f t="shared" si="1"/>
        <v>0</v>
      </c>
    </row>
    <row r="46" spans="1:5" s="8" customFormat="1">
      <c r="A46" s="251"/>
      <c r="B46" s="251" t="s">
        <v>374</v>
      </c>
      <c r="C46" s="250">
        <f>SUM(C8:C45)</f>
        <v>1160838.1499999999</v>
      </c>
      <c r="D46" s="250">
        <f>SUM(D8:D45)</f>
        <v>4378925.53</v>
      </c>
      <c r="E46" s="250">
        <f>SUM(E8:E45)</f>
        <v>3218087.3800000004</v>
      </c>
    </row>
    <row r="47" spans="1:5" s="8" customFormat="1">
      <c r="A47" s="343"/>
      <c r="B47" s="343"/>
      <c r="C47" s="357"/>
      <c r="D47" s="357"/>
      <c r="E47" s="357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ColWidth="11.44140625" defaultRowHeight="10.199999999999999"/>
  <cols>
    <col min="1" max="1" width="20.6640625" style="60" customWidth="1"/>
    <col min="2" max="2" width="50.6640625" style="60" customWidth="1"/>
    <col min="3" max="5" width="17.6640625" style="36" customWidth="1"/>
    <col min="6" max="16384" width="11.44140625" style="6"/>
  </cols>
  <sheetData>
    <row r="2" spans="1:5" ht="15" customHeight="1">
      <c r="A2" s="482" t="s">
        <v>143</v>
      </c>
      <c r="B2" s="483"/>
      <c r="C2" s="11"/>
      <c r="D2" s="11"/>
      <c r="E2" s="11"/>
    </row>
    <row r="3" spans="1:5" ht="10.8" thickBot="1">
      <c r="A3" s="15"/>
      <c r="B3" s="15"/>
      <c r="C3" s="11"/>
      <c r="D3" s="11"/>
      <c r="E3" s="11"/>
    </row>
    <row r="4" spans="1:5" ht="14.1" customHeight="1">
      <c r="A4" s="137" t="s">
        <v>234</v>
      </c>
      <c r="B4" s="94"/>
      <c r="C4" s="124"/>
      <c r="D4" s="124"/>
      <c r="E4" s="133"/>
    </row>
    <row r="5" spans="1:5" ht="14.1" customHeight="1">
      <c r="A5" s="139" t="s">
        <v>144</v>
      </c>
      <c r="B5" s="12"/>
      <c r="C5" s="22"/>
      <c r="D5" s="22"/>
      <c r="E5" s="134"/>
    </row>
    <row r="6" spans="1:5" ht="14.1" customHeight="1">
      <c r="A6" s="159" t="s">
        <v>168</v>
      </c>
      <c r="B6" s="104"/>
      <c r="C6" s="104"/>
      <c r="D6" s="104"/>
      <c r="E6" s="135"/>
    </row>
    <row r="7" spans="1:5" ht="14.1" customHeight="1">
      <c r="A7" s="159" t="s">
        <v>169</v>
      </c>
      <c r="B7" s="105"/>
      <c r="C7" s="105"/>
      <c r="D7" s="105"/>
      <c r="E7" s="106"/>
    </row>
    <row r="8" spans="1:5" ht="14.1" customHeight="1" thickBot="1">
      <c r="A8" s="141" t="s">
        <v>170</v>
      </c>
      <c r="B8" s="97"/>
      <c r="C8" s="120"/>
      <c r="D8" s="120"/>
      <c r="E8" s="121"/>
    </row>
    <row r="9" spans="1:5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D49"/>
  <sheetViews>
    <sheetView topLeftCell="A23" zoomScaleNormal="100" zoomScaleSheetLayoutView="100" workbookViewId="0">
      <selection activeCell="C50" sqref="C50"/>
    </sheetView>
  </sheetViews>
  <sheetFormatPr baseColWidth="10" defaultColWidth="11.44140625" defaultRowHeight="10.199999999999999"/>
  <cols>
    <col min="1" max="1" width="20.6640625" style="60" customWidth="1"/>
    <col min="2" max="2" width="50.6640625" style="60" customWidth="1"/>
    <col min="3" max="3" width="17.6640625" style="36" customWidth="1"/>
    <col min="4" max="4" width="17.6640625" style="37" customWidth="1"/>
    <col min="5" max="16384" width="11.44140625" style="89"/>
  </cols>
  <sheetData>
    <row r="1" spans="1:4" s="12" customFormat="1">
      <c r="A1" s="21" t="s">
        <v>43</v>
      </c>
      <c r="B1" s="21"/>
      <c r="C1" s="372"/>
      <c r="D1" s="374"/>
    </row>
    <row r="2" spans="1:4" s="12" customFormat="1">
      <c r="A2" s="21" t="s">
        <v>0</v>
      </c>
      <c r="B2" s="21"/>
      <c r="C2" s="372"/>
      <c r="D2" s="373"/>
    </row>
    <row r="3" spans="1:4" s="12" customFormat="1">
      <c r="A3" s="21"/>
      <c r="B3" s="21"/>
      <c r="C3" s="372"/>
      <c r="D3" s="373"/>
    </row>
    <row r="4" spans="1:4" s="12" customFormat="1">
      <c r="C4" s="372"/>
      <c r="D4" s="373"/>
    </row>
    <row r="5" spans="1:4" s="12" customFormat="1" ht="11.25" customHeight="1">
      <c r="A5" s="502" t="s">
        <v>381</v>
      </c>
      <c r="B5" s="503"/>
      <c r="C5" s="372"/>
      <c r="D5" s="371" t="s">
        <v>379</v>
      </c>
    </row>
    <row r="6" spans="1:4">
      <c r="A6" s="370"/>
      <c r="B6" s="370"/>
      <c r="C6" s="369"/>
      <c r="D6" s="368"/>
    </row>
    <row r="7" spans="1:4" ht="15" customHeight="1">
      <c r="A7" s="228" t="s">
        <v>45</v>
      </c>
      <c r="B7" s="227" t="s">
        <v>46</v>
      </c>
      <c r="C7" s="290" t="s">
        <v>49</v>
      </c>
      <c r="D7" s="310" t="s">
        <v>378</v>
      </c>
    </row>
    <row r="8" spans="1:4">
      <c r="A8" s="366"/>
      <c r="B8" s="367"/>
      <c r="C8" s="365"/>
      <c r="D8" s="364"/>
    </row>
    <row r="9" spans="1:4">
      <c r="A9" s="366"/>
      <c r="B9" s="367"/>
      <c r="C9" s="365"/>
      <c r="D9" s="364"/>
    </row>
    <row r="10" spans="1:4">
      <c r="A10" s="366"/>
      <c r="B10" s="367"/>
      <c r="C10" s="365"/>
      <c r="D10" s="364"/>
    </row>
    <row r="11" spans="1:4">
      <c r="A11" s="366"/>
      <c r="B11" s="367"/>
      <c r="C11" s="365"/>
      <c r="D11" s="364"/>
    </row>
    <row r="12" spans="1:4">
      <c r="A12" s="366"/>
      <c r="B12" s="367"/>
      <c r="C12" s="365"/>
      <c r="D12" s="364"/>
    </row>
    <row r="13" spans="1:4">
      <c r="A13" s="366"/>
      <c r="B13" s="367"/>
      <c r="C13" s="365"/>
      <c r="D13" s="364"/>
    </row>
    <row r="14" spans="1:4">
      <c r="A14" s="366"/>
      <c r="B14" s="367"/>
      <c r="C14" s="365"/>
      <c r="D14" s="364"/>
    </row>
    <row r="15" spans="1:4">
      <c r="A15" s="366"/>
      <c r="B15" s="367"/>
      <c r="C15" s="365"/>
      <c r="D15" s="364"/>
    </row>
    <row r="16" spans="1:4">
      <c r="A16" s="366"/>
      <c r="B16" s="366"/>
      <c r="C16" s="365"/>
      <c r="D16" s="364"/>
    </row>
    <row r="17" spans="1:4">
      <c r="A17" s="366"/>
      <c r="B17" s="367"/>
      <c r="C17" s="365"/>
      <c r="D17" s="364"/>
    </row>
    <row r="18" spans="1:4">
      <c r="A18" s="366"/>
      <c r="B18" s="367"/>
      <c r="C18" s="365"/>
      <c r="D18" s="364"/>
    </row>
    <row r="19" spans="1:4">
      <c r="A19" s="366"/>
      <c r="B19" s="367"/>
      <c r="C19" s="365"/>
      <c r="D19" s="364"/>
    </row>
    <row r="20" spans="1:4">
      <c r="A20" s="366"/>
      <c r="B20" s="367"/>
      <c r="C20" s="365"/>
      <c r="D20" s="364"/>
    </row>
    <row r="21" spans="1:4">
      <c r="A21" s="366"/>
      <c r="B21" s="367"/>
      <c r="C21" s="365"/>
      <c r="D21" s="364"/>
    </row>
    <row r="22" spans="1:4">
      <c r="A22" s="366"/>
      <c r="B22" s="367"/>
      <c r="C22" s="365"/>
      <c r="D22" s="364"/>
    </row>
    <row r="23" spans="1:4">
      <c r="A23" s="366"/>
      <c r="B23" s="367"/>
      <c r="C23" s="365"/>
      <c r="D23" s="364"/>
    </row>
    <row r="24" spans="1:4">
      <c r="A24" s="366"/>
      <c r="B24" s="367"/>
      <c r="C24" s="365"/>
      <c r="D24" s="364"/>
    </row>
    <row r="25" spans="1:4">
      <c r="A25" s="366"/>
      <c r="B25" s="367"/>
      <c r="C25" s="365"/>
      <c r="D25" s="364"/>
    </row>
    <row r="26" spans="1:4">
      <c r="A26" s="366"/>
      <c r="B26" s="367"/>
      <c r="C26" s="365"/>
      <c r="D26" s="364"/>
    </row>
    <row r="27" spans="1:4">
      <c r="A27" s="366"/>
      <c r="B27" s="367"/>
      <c r="C27" s="365"/>
      <c r="D27" s="364"/>
    </row>
    <row r="28" spans="1:4">
      <c r="A28" s="366"/>
      <c r="B28" s="367"/>
      <c r="C28" s="365"/>
      <c r="D28" s="364"/>
    </row>
    <row r="29" spans="1:4">
      <c r="A29" s="366"/>
      <c r="B29" s="367"/>
      <c r="C29" s="365"/>
      <c r="D29" s="364"/>
    </row>
    <row r="30" spans="1:4">
      <c r="A30" s="366"/>
      <c r="B30" s="367"/>
      <c r="C30" s="365"/>
      <c r="D30" s="364"/>
    </row>
    <row r="31" spans="1:4">
      <c r="A31" s="366"/>
      <c r="B31" s="366"/>
      <c r="C31" s="365"/>
      <c r="D31" s="364"/>
    </row>
    <row r="32" spans="1:4">
      <c r="A32" s="363"/>
      <c r="B32" s="363" t="s">
        <v>320</v>
      </c>
      <c r="C32" s="362">
        <f>SUM(C8:C31)</f>
        <v>0</v>
      </c>
      <c r="D32" s="361">
        <v>0</v>
      </c>
    </row>
    <row r="35" spans="1:4">
      <c r="A35" s="502" t="s">
        <v>380</v>
      </c>
      <c r="B35" s="503"/>
      <c r="C35" s="372"/>
      <c r="D35" s="371" t="s">
        <v>379</v>
      </c>
    </row>
    <row r="36" spans="1:4">
      <c r="A36" s="370"/>
      <c r="B36" s="370"/>
      <c r="C36" s="369"/>
      <c r="D36" s="368"/>
    </row>
    <row r="37" spans="1:4">
      <c r="A37" s="228" t="s">
        <v>45</v>
      </c>
      <c r="B37" s="227" t="s">
        <v>46</v>
      </c>
      <c r="C37" s="290" t="s">
        <v>49</v>
      </c>
      <c r="D37" s="310" t="s">
        <v>378</v>
      </c>
    </row>
    <row r="38" spans="1:4">
      <c r="A38" s="366"/>
      <c r="B38" s="367"/>
      <c r="C38" s="365"/>
      <c r="D38" s="364"/>
    </row>
    <row r="39" spans="1:4">
      <c r="A39" s="473" t="s">
        <v>755</v>
      </c>
      <c r="B39" s="367" t="s">
        <v>1421</v>
      </c>
      <c r="C39" s="365">
        <v>0</v>
      </c>
      <c r="D39" s="364">
        <f>+C39/$C$49</f>
        <v>0</v>
      </c>
    </row>
    <row r="40" spans="1:4">
      <c r="A40" s="473" t="s">
        <v>760</v>
      </c>
      <c r="B40" s="367" t="s">
        <v>761</v>
      </c>
      <c r="C40" s="365">
        <f>17900+4741.38</f>
        <v>22641.38</v>
      </c>
      <c r="D40" s="364">
        <f t="shared" ref="D40:D48" si="0">+C40/$C$49</f>
        <v>6.6357744861640075E-2</v>
      </c>
    </row>
    <row r="41" spans="1:4">
      <c r="A41" s="473" t="s">
        <v>762</v>
      </c>
      <c r="B41" s="367" t="s">
        <v>1422</v>
      </c>
      <c r="C41" s="365">
        <v>3809.48</v>
      </c>
      <c r="D41" s="364">
        <f t="shared" si="0"/>
        <v>1.1164889326336143E-2</v>
      </c>
    </row>
    <row r="42" spans="1:4">
      <c r="A42" s="473" t="s">
        <v>764</v>
      </c>
      <c r="B42" s="473" t="s">
        <v>765</v>
      </c>
      <c r="C42" s="365">
        <f>11293-0.65+17390</f>
        <v>28682.35</v>
      </c>
      <c r="D42" s="364">
        <f t="shared" si="0"/>
        <v>8.4062723355743427E-2</v>
      </c>
    </row>
    <row r="43" spans="1:4">
      <c r="A43" s="473" t="s">
        <v>768</v>
      </c>
      <c r="B43" s="473" t="s">
        <v>769</v>
      </c>
      <c r="C43" s="365">
        <v>0</v>
      </c>
      <c r="D43" s="364">
        <f t="shared" si="0"/>
        <v>0</v>
      </c>
    </row>
    <row r="44" spans="1:4">
      <c r="A44" s="473" t="s">
        <v>791</v>
      </c>
      <c r="B44" s="474" t="s">
        <v>792</v>
      </c>
      <c r="C44" s="365">
        <v>0</v>
      </c>
      <c r="D44" s="364">
        <f t="shared" si="0"/>
        <v>0</v>
      </c>
    </row>
    <row r="45" spans="1:4">
      <c r="A45" s="449" t="s">
        <v>766</v>
      </c>
      <c r="B45" s="449" t="s">
        <v>767</v>
      </c>
      <c r="C45" s="365">
        <v>13965</v>
      </c>
      <c r="D45" s="364">
        <f t="shared" si="0"/>
        <v>4.0928861535507274E-2</v>
      </c>
    </row>
    <row r="46" spans="1:4">
      <c r="A46" s="473" t="s">
        <v>772</v>
      </c>
      <c r="B46" s="449" t="s">
        <v>1423</v>
      </c>
      <c r="C46" s="365">
        <f>4828+4214.65</f>
        <v>9042.65</v>
      </c>
      <c r="D46" s="364">
        <f t="shared" si="0"/>
        <v>2.6502353724601132E-2</v>
      </c>
    </row>
    <row r="47" spans="1:4">
      <c r="A47" s="473" t="s">
        <v>770</v>
      </c>
      <c r="B47" s="367" t="s">
        <v>1424</v>
      </c>
      <c r="C47" s="365">
        <v>243706.9</v>
      </c>
      <c r="D47" s="364">
        <f t="shared" si="0"/>
        <v>0.71426036271734461</v>
      </c>
    </row>
    <row r="48" spans="1:4">
      <c r="A48" s="473" t="s">
        <v>772</v>
      </c>
      <c r="B48" s="367" t="s">
        <v>1425</v>
      </c>
      <c r="C48" s="365">
        <v>19354.009999999998</v>
      </c>
      <c r="D48" s="364">
        <f t="shared" si="0"/>
        <v>5.6723064478827287E-2</v>
      </c>
    </row>
    <row r="49" spans="1:4">
      <c r="A49" s="363"/>
      <c r="B49" s="363" t="s">
        <v>377</v>
      </c>
      <c r="C49" s="362">
        <f>SUM(C38:C48)</f>
        <v>341201.77</v>
      </c>
      <c r="D49" s="475">
        <f>SUM(D39:D48)</f>
        <v>1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Detallar el porcentaje de estas adquisiciones que fueron realizadas mediante subsidios de capital del sector central (subsidiados por la federación, estado o municipio)." sqref="D7 D37"/>
  </dataValidations>
  <pageMargins left="0.7" right="0.7" top="0.75" bottom="0.75" header="0.3" footer="0.3"/>
  <pageSetup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ColWidth="11.44140625" defaultRowHeight="10.199999999999999"/>
  <cols>
    <col min="1" max="1" width="20.6640625" style="60" customWidth="1"/>
    <col min="2" max="2" width="50.6640625" style="60" customWidth="1"/>
    <col min="3" max="3" width="17.6640625" style="36" customWidth="1"/>
    <col min="4" max="4" width="17.6640625" style="37" customWidth="1"/>
    <col min="5" max="16384" width="11.44140625" style="6"/>
  </cols>
  <sheetData>
    <row r="2" spans="1:4" ht="15" customHeight="1">
      <c r="A2" s="482" t="s">
        <v>143</v>
      </c>
      <c r="B2" s="483"/>
      <c r="C2" s="4"/>
      <c r="D2" s="88"/>
    </row>
    <row r="3" spans="1:4" ht="10.8" thickBot="1">
      <c r="A3" s="88"/>
      <c r="B3" s="88"/>
      <c r="C3" s="4"/>
      <c r="D3" s="88"/>
    </row>
    <row r="4" spans="1:4" ht="14.1" customHeight="1">
      <c r="A4" s="137" t="s">
        <v>234</v>
      </c>
      <c r="B4" s="169"/>
      <c r="C4" s="169"/>
      <c r="D4" s="170"/>
    </row>
    <row r="5" spans="1:4" ht="14.1" customHeight="1">
      <c r="A5" s="139" t="s">
        <v>144</v>
      </c>
      <c r="B5" s="140"/>
      <c r="C5" s="140"/>
      <c r="D5" s="167"/>
    </row>
    <row r="6" spans="1:4" ht="27.9" customHeight="1">
      <c r="A6" s="484" t="s">
        <v>213</v>
      </c>
      <c r="B6" s="494"/>
      <c r="C6" s="494"/>
      <c r="D6" s="495"/>
    </row>
    <row r="7" spans="1:4" ht="27.9" customHeight="1" thickBot="1">
      <c r="A7" s="504" t="s">
        <v>214</v>
      </c>
      <c r="B7" s="505"/>
      <c r="C7" s="505"/>
      <c r="D7" s="506"/>
    </row>
    <row r="8" spans="1:4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D43"/>
  <sheetViews>
    <sheetView zoomScaleNormal="100" zoomScaleSheetLayoutView="100" workbookViewId="0">
      <pane ySplit="8" topLeftCell="A18" activePane="bottomLeft" state="frozen"/>
      <selection pane="bottomLeft" activeCell="D21" sqref="D21"/>
    </sheetView>
  </sheetViews>
  <sheetFormatPr baseColWidth="10" defaultColWidth="11.44140625" defaultRowHeight="10.199999999999999"/>
  <cols>
    <col min="1" max="1" width="11.6640625" style="60" customWidth="1"/>
    <col min="2" max="2" width="68" style="60" customWidth="1"/>
    <col min="3" max="3" width="17.6640625" style="36" customWidth="1"/>
    <col min="4" max="4" width="17.6640625" style="89" customWidth="1"/>
    <col min="5" max="16384" width="11.44140625" style="89"/>
  </cols>
  <sheetData>
    <row r="1" spans="1:4" s="12" customFormat="1">
      <c r="A1" s="21" t="s">
        <v>43</v>
      </c>
      <c r="B1" s="21"/>
      <c r="C1" s="372"/>
    </row>
    <row r="2" spans="1:4" s="12" customFormat="1">
      <c r="A2" s="21" t="s">
        <v>0</v>
      </c>
      <c r="B2" s="21"/>
      <c r="C2" s="372"/>
    </row>
    <row r="3" spans="1:4" s="12" customFormat="1">
      <c r="A3" s="21"/>
      <c r="B3" s="21"/>
      <c r="C3" s="372"/>
    </row>
    <row r="4" spans="1:4" s="12" customFormat="1">
      <c r="A4" s="21"/>
      <c r="B4" s="21"/>
      <c r="C4" s="372"/>
    </row>
    <row r="5" spans="1:4" s="12" customFormat="1">
      <c r="C5" s="372"/>
    </row>
    <row r="6" spans="1:4" s="12" customFormat="1" ht="11.25" customHeight="1">
      <c r="A6" s="502" t="s">
        <v>227</v>
      </c>
      <c r="B6" s="503"/>
      <c r="C6" s="372"/>
      <c r="D6" s="386" t="s">
        <v>415</v>
      </c>
    </row>
    <row r="7" spans="1:4">
      <c r="A7" s="370"/>
      <c r="B7" s="370"/>
      <c r="C7" s="369"/>
    </row>
    <row r="8" spans="1:4" ht="15" customHeight="1">
      <c r="A8" s="228" t="s">
        <v>45</v>
      </c>
      <c r="B8" s="385" t="s">
        <v>46</v>
      </c>
      <c r="C8" s="290" t="s">
        <v>47</v>
      </c>
      <c r="D8" s="290" t="s">
        <v>48</v>
      </c>
    </row>
    <row r="9" spans="1:4">
      <c r="A9" s="382">
        <v>5500</v>
      </c>
      <c r="B9" s="384" t="s">
        <v>414</v>
      </c>
      <c r="C9" s="377">
        <f>+C10+C19+C22+C28+C30+C32</f>
        <v>1220681.57</v>
      </c>
      <c r="D9" s="377">
        <f>+D10+D19+D22+D28+D30+D32</f>
        <v>1199188.8099999998</v>
      </c>
    </row>
    <row r="10" spans="1:4">
      <c r="A10" s="380">
        <v>5510</v>
      </c>
      <c r="B10" s="383" t="s">
        <v>413</v>
      </c>
      <c r="C10" s="378">
        <f>SUM(C11:C18)</f>
        <v>1220681.57</v>
      </c>
      <c r="D10" s="378">
        <f>SUM(D11:D18)</f>
        <v>1199188.8099999998</v>
      </c>
    </row>
    <row r="11" spans="1:4">
      <c r="A11" s="380">
        <v>5511</v>
      </c>
      <c r="B11" s="383" t="s">
        <v>412</v>
      </c>
      <c r="C11" s="378">
        <v>0</v>
      </c>
      <c r="D11" s="378">
        <v>0</v>
      </c>
    </row>
    <row r="12" spans="1:4">
      <c r="A12" s="380">
        <v>5512</v>
      </c>
      <c r="B12" s="383" t="s">
        <v>411</v>
      </c>
      <c r="C12" s="378">
        <v>0</v>
      </c>
      <c r="D12" s="378">
        <v>0</v>
      </c>
    </row>
    <row r="13" spans="1:4">
      <c r="A13" s="380">
        <v>5513</v>
      </c>
      <c r="B13" s="383" t="s">
        <v>410</v>
      </c>
      <c r="C13" s="378">
        <v>0</v>
      </c>
      <c r="D13" s="378">
        <v>0</v>
      </c>
    </row>
    <row r="14" spans="1:4">
      <c r="A14" s="380">
        <v>5514</v>
      </c>
      <c r="B14" s="383" t="s">
        <v>409</v>
      </c>
      <c r="C14" s="378">
        <v>0</v>
      </c>
      <c r="D14" s="378">
        <v>0</v>
      </c>
    </row>
    <row r="15" spans="1:4">
      <c r="A15" s="380">
        <v>5515</v>
      </c>
      <c r="B15" s="383" t="s">
        <v>408</v>
      </c>
      <c r="C15" s="377">
        <v>1207044.28</v>
      </c>
      <c r="D15" s="377">
        <v>1195511.3899999999</v>
      </c>
    </row>
    <row r="16" spans="1:4">
      <c r="A16" s="380">
        <v>5516</v>
      </c>
      <c r="B16" s="383" t="s">
        <v>407</v>
      </c>
      <c r="C16" s="377">
        <v>0</v>
      </c>
      <c r="D16" s="377">
        <v>0</v>
      </c>
    </row>
    <row r="17" spans="1:4">
      <c r="A17" s="380">
        <v>5517</v>
      </c>
      <c r="B17" s="383" t="s">
        <v>406</v>
      </c>
      <c r="C17" s="377">
        <v>1871.72</v>
      </c>
      <c r="D17" s="377">
        <v>1963.44</v>
      </c>
    </row>
    <row r="18" spans="1:4">
      <c r="A18" s="380">
        <v>5518</v>
      </c>
      <c r="B18" s="383" t="s">
        <v>405</v>
      </c>
      <c r="C18" s="378">
        <v>11765.57</v>
      </c>
      <c r="D18" s="378">
        <v>1713.98</v>
      </c>
    </row>
    <row r="19" spans="1:4">
      <c r="A19" s="380">
        <v>5520</v>
      </c>
      <c r="B19" s="383" t="s">
        <v>404</v>
      </c>
      <c r="C19" s="378">
        <v>0</v>
      </c>
      <c r="D19" s="378">
        <v>0</v>
      </c>
    </row>
    <row r="20" spans="1:4">
      <c r="A20" s="380">
        <v>5521</v>
      </c>
      <c r="B20" s="383" t="s">
        <v>403</v>
      </c>
      <c r="C20" s="378">
        <v>0</v>
      </c>
      <c r="D20" s="378">
        <v>0</v>
      </c>
    </row>
    <row r="21" spans="1:4">
      <c r="A21" s="380">
        <v>5522</v>
      </c>
      <c r="B21" s="383" t="s">
        <v>402</v>
      </c>
      <c r="C21" s="378">
        <v>0</v>
      </c>
      <c r="D21" s="378">
        <v>0</v>
      </c>
    </row>
    <row r="22" spans="1:4">
      <c r="A22" s="380">
        <v>5530</v>
      </c>
      <c r="B22" s="383" t="s">
        <v>401</v>
      </c>
      <c r="C22" s="378">
        <v>0</v>
      </c>
      <c r="D22" s="378">
        <v>0</v>
      </c>
    </row>
    <row r="23" spans="1:4">
      <c r="A23" s="380">
        <v>5531</v>
      </c>
      <c r="B23" s="383" t="s">
        <v>400</v>
      </c>
      <c r="C23" s="378">
        <v>0</v>
      </c>
      <c r="D23" s="378">
        <v>0</v>
      </c>
    </row>
    <row r="24" spans="1:4">
      <c r="A24" s="380">
        <v>5532</v>
      </c>
      <c r="B24" s="383" t="s">
        <v>399</v>
      </c>
      <c r="C24" s="378">
        <v>0</v>
      </c>
      <c r="D24" s="378">
        <v>0</v>
      </c>
    </row>
    <row r="25" spans="1:4">
      <c r="A25" s="380">
        <v>5533</v>
      </c>
      <c r="B25" s="383" t="s">
        <v>398</v>
      </c>
      <c r="C25" s="378">
        <v>0</v>
      </c>
      <c r="D25" s="378">
        <v>0</v>
      </c>
    </row>
    <row r="26" spans="1:4">
      <c r="A26" s="380">
        <v>5534</v>
      </c>
      <c r="B26" s="383" t="s">
        <v>397</v>
      </c>
      <c r="C26" s="378">
        <v>0</v>
      </c>
      <c r="D26" s="378">
        <v>0</v>
      </c>
    </row>
    <row r="27" spans="1:4">
      <c r="A27" s="380">
        <v>5535</v>
      </c>
      <c r="B27" s="383" t="s">
        <v>396</v>
      </c>
      <c r="C27" s="378">
        <v>0</v>
      </c>
      <c r="D27" s="378">
        <v>0</v>
      </c>
    </row>
    <row r="28" spans="1:4">
      <c r="A28" s="380">
        <v>5540</v>
      </c>
      <c r="B28" s="383" t="s">
        <v>395</v>
      </c>
      <c r="C28" s="378">
        <v>0</v>
      </c>
      <c r="D28" s="378">
        <v>0</v>
      </c>
    </row>
    <row r="29" spans="1:4">
      <c r="A29" s="380">
        <v>5541</v>
      </c>
      <c r="B29" s="383" t="s">
        <v>395</v>
      </c>
      <c r="C29" s="378">
        <v>0</v>
      </c>
      <c r="D29" s="378">
        <v>0</v>
      </c>
    </row>
    <row r="30" spans="1:4">
      <c r="A30" s="380">
        <v>5550</v>
      </c>
      <c r="B30" s="379" t="s">
        <v>394</v>
      </c>
      <c r="C30" s="378">
        <v>0</v>
      </c>
      <c r="D30" s="378">
        <v>0</v>
      </c>
    </row>
    <row r="31" spans="1:4">
      <c r="A31" s="380">
        <v>5551</v>
      </c>
      <c r="B31" s="379" t="s">
        <v>394</v>
      </c>
      <c r="C31" s="378">
        <v>0</v>
      </c>
      <c r="D31" s="378">
        <v>0</v>
      </c>
    </row>
    <row r="32" spans="1:4">
      <c r="A32" s="380">
        <v>5590</v>
      </c>
      <c r="B32" s="379" t="s">
        <v>393</v>
      </c>
      <c r="C32" s="378">
        <v>0</v>
      </c>
      <c r="D32" s="378">
        <v>0</v>
      </c>
    </row>
    <row r="33" spans="1:4">
      <c r="A33" s="380">
        <v>5591</v>
      </c>
      <c r="B33" s="379" t="s">
        <v>392</v>
      </c>
      <c r="C33" s="378">
        <v>0</v>
      </c>
      <c r="D33" s="378">
        <v>0</v>
      </c>
    </row>
    <row r="34" spans="1:4">
      <c r="A34" s="380">
        <v>5592</v>
      </c>
      <c r="B34" s="379" t="s">
        <v>391</v>
      </c>
      <c r="C34" s="378">
        <v>0</v>
      </c>
      <c r="D34" s="378">
        <v>0</v>
      </c>
    </row>
    <row r="35" spans="1:4">
      <c r="A35" s="380">
        <v>5593</v>
      </c>
      <c r="B35" s="379" t="s">
        <v>390</v>
      </c>
      <c r="C35" s="378">
        <v>0</v>
      </c>
      <c r="D35" s="378">
        <v>0</v>
      </c>
    </row>
    <row r="36" spans="1:4">
      <c r="A36" s="380">
        <v>5594</v>
      </c>
      <c r="B36" s="379" t="s">
        <v>389</v>
      </c>
      <c r="C36" s="378">
        <v>0</v>
      </c>
      <c r="D36" s="378">
        <v>0</v>
      </c>
    </row>
    <row r="37" spans="1:4">
      <c r="A37" s="380">
        <v>5595</v>
      </c>
      <c r="B37" s="379" t="s">
        <v>388</v>
      </c>
      <c r="C37" s="378">
        <v>0</v>
      </c>
      <c r="D37" s="378">
        <v>0</v>
      </c>
    </row>
    <row r="38" spans="1:4">
      <c r="A38" s="380">
        <v>5596</v>
      </c>
      <c r="B38" s="379" t="s">
        <v>387</v>
      </c>
      <c r="C38" s="378">
        <v>0</v>
      </c>
      <c r="D38" s="378">
        <v>0</v>
      </c>
    </row>
    <row r="39" spans="1:4">
      <c r="A39" s="380">
        <v>5597</v>
      </c>
      <c r="B39" s="379" t="s">
        <v>386</v>
      </c>
      <c r="C39" s="378">
        <v>0</v>
      </c>
      <c r="D39" s="378">
        <v>0</v>
      </c>
    </row>
    <row r="40" spans="1:4">
      <c r="A40" s="380">
        <v>5599</v>
      </c>
      <c r="B40" s="379" t="s">
        <v>385</v>
      </c>
      <c r="C40" s="378">
        <v>0</v>
      </c>
      <c r="D40" s="378">
        <v>0</v>
      </c>
    </row>
    <row r="41" spans="1:4">
      <c r="A41" s="382">
        <v>5600</v>
      </c>
      <c r="B41" s="381" t="s">
        <v>384</v>
      </c>
      <c r="C41" s="378">
        <v>0</v>
      </c>
      <c r="D41" s="378">
        <v>0</v>
      </c>
    </row>
    <row r="42" spans="1:4">
      <c r="A42" s="380">
        <v>5610</v>
      </c>
      <c r="B42" s="379" t="s">
        <v>383</v>
      </c>
      <c r="C42" s="378">
        <v>0</v>
      </c>
      <c r="D42" s="378">
        <v>0</v>
      </c>
    </row>
    <row r="43" spans="1:4">
      <c r="A43" s="376">
        <v>5611</v>
      </c>
      <c r="B43" s="375" t="s">
        <v>382</v>
      </c>
      <c r="C43" s="378">
        <v>0</v>
      </c>
      <c r="D43" s="378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C18" sqref="C18"/>
    </sheetView>
  </sheetViews>
  <sheetFormatPr baseColWidth="10" defaultColWidth="11.44140625" defaultRowHeight="10.199999999999999"/>
  <cols>
    <col min="1" max="1" width="20.6640625" style="89" customWidth="1"/>
    <col min="2" max="2" width="50.6640625" style="89" customWidth="1"/>
    <col min="3" max="3" width="17.6640625" style="89" customWidth="1"/>
    <col min="4" max="16384" width="11.44140625" style="89"/>
  </cols>
  <sheetData>
    <row r="1" spans="1:3">
      <c r="A1" s="21" t="s">
        <v>43</v>
      </c>
    </row>
    <row r="2" spans="1:3">
      <c r="A2" s="21"/>
    </row>
    <row r="3" spans="1:3">
      <c r="A3" s="21"/>
    </row>
    <row r="4" spans="1:3">
      <c r="A4" s="21"/>
    </row>
    <row r="5" spans="1:3" ht="11.25" customHeight="1">
      <c r="A5" s="406" t="s">
        <v>135</v>
      </c>
      <c r="B5" s="405"/>
      <c r="C5" s="404" t="s">
        <v>141</v>
      </c>
    </row>
    <row r="6" spans="1:3">
      <c r="A6" s="403"/>
      <c r="B6" s="403"/>
      <c r="C6" s="402"/>
    </row>
    <row r="7" spans="1:3" ht="15" customHeight="1">
      <c r="A7" s="228" t="s">
        <v>45</v>
      </c>
      <c r="B7" s="401" t="s">
        <v>46</v>
      </c>
      <c r="C7" s="385" t="s">
        <v>268</v>
      </c>
    </row>
    <row r="8" spans="1:3">
      <c r="A8" s="398">
        <v>900001</v>
      </c>
      <c r="B8" s="400" t="s">
        <v>429</v>
      </c>
      <c r="C8" s="396">
        <v>74770665.030000001</v>
      </c>
    </row>
    <row r="9" spans="1:3">
      <c r="A9" s="398">
        <v>900002</v>
      </c>
      <c r="B9" s="397" t="s">
        <v>428</v>
      </c>
      <c r="C9" s="396">
        <f>SUM(C10:C14)</f>
        <v>0</v>
      </c>
    </row>
    <row r="10" spans="1:3">
      <c r="A10" s="399">
        <v>4320</v>
      </c>
      <c r="B10" s="393" t="s">
        <v>427</v>
      </c>
      <c r="C10" s="390">
        <v>0</v>
      </c>
    </row>
    <row r="11" spans="1:3" ht="20.399999999999999">
      <c r="A11" s="399">
        <v>4330</v>
      </c>
      <c r="B11" s="393" t="s">
        <v>426</v>
      </c>
      <c r="C11" s="390">
        <v>0</v>
      </c>
    </row>
    <row r="12" spans="1:3">
      <c r="A12" s="399">
        <v>4340</v>
      </c>
      <c r="B12" s="393" t="s">
        <v>425</v>
      </c>
      <c r="C12" s="390">
        <v>0</v>
      </c>
    </row>
    <row r="13" spans="1:3">
      <c r="A13" s="399">
        <v>4399</v>
      </c>
      <c r="B13" s="393" t="s">
        <v>424</v>
      </c>
      <c r="C13" s="390">
        <v>0</v>
      </c>
    </row>
    <row r="14" spans="1:3">
      <c r="A14" s="392">
        <v>4400</v>
      </c>
      <c r="B14" s="393" t="s">
        <v>423</v>
      </c>
      <c r="C14" s="390">
        <v>0</v>
      </c>
    </row>
    <row r="15" spans="1:3">
      <c r="A15" s="398">
        <v>900003</v>
      </c>
      <c r="B15" s="397" t="s">
        <v>422</v>
      </c>
      <c r="C15" s="396">
        <f>SUM(C16:C19)</f>
        <v>0</v>
      </c>
    </row>
    <row r="16" spans="1:3">
      <c r="A16" s="395">
        <v>52</v>
      </c>
      <c r="B16" s="393" t="s">
        <v>421</v>
      </c>
      <c r="C16" s="390">
        <v>0</v>
      </c>
    </row>
    <row r="17" spans="1:3">
      <c r="A17" s="395">
        <v>62</v>
      </c>
      <c r="B17" s="393" t="s">
        <v>420</v>
      </c>
      <c r="C17" s="390">
        <v>0</v>
      </c>
    </row>
    <row r="18" spans="1:3">
      <c r="A18" s="394" t="s">
        <v>419</v>
      </c>
      <c r="B18" s="393" t="s">
        <v>418</v>
      </c>
      <c r="C18" s="390">
        <v>0</v>
      </c>
    </row>
    <row r="19" spans="1:3">
      <c r="A19" s="392">
        <v>4500</v>
      </c>
      <c r="B19" s="391" t="s">
        <v>417</v>
      </c>
      <c r="C19" s="390">
        <v>0</v>
      </c>
    </row>
    <row r="20" spans="1:3">
      <c r="A20" s="389">
        <v>900004</v>
      </c>
      <c r="B20" s="388" t="s">
        <v>416</v>
      </c>
      <c r="C20" s="387">
        <f>+C8+C9-C15</f>
        <v>74770665.030000001</v>
      </c>
    </row>
  </sheetData>
  <dataValidations disablePrompts="1"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ColWidth="11.44140625" defaultRowHeight="10.199999999999999"/>
  <cols>
    <col min="1" max="1" width="20.6640625" style="65" customWidth="1"/>
    <col min="2" max="2" width="55.6640625" style="65" customWidth="1"/>
    <col min="3" max="3" width="17.6640625" style="65" customWidth="1"/>
    <col min="4" max="16384" width="11.44140625" style="65"/>
  </cols>
  <sheetData>
    <row r="2" spans="1:4" ht="15" customHeight="1">
      <c r="A2" s="482" t="s">
        <v>143</v>
      </c>
      <c r="B2" s="483"/>
      <c r="C2" s="4"/>
      <c r="D2" s="88"/>
    </row>
    <row r="3" spans="1:4" ht="10.8" thickBot="1">
      <c r="A3" s="88"/>
      <c r="B3" s="88"/>
      <c r="C3" s="4"/>
      <c r="D3" s="88"/>
    </row>
    <row r="4" spans="1:4" ht="14.1" customHeight="1">
      <c r="A4" s="137" t="s">
        <v>234</v>
      </c>
      <c r="B4" s="169"/>
      <c r="C4" s="169"/>
      <c r="D4" s="174"/>
    </row>
    <row r="5" spans="1:4" ht="14.1" customHeight="1">
      <c r="A5" s="139" t="s">
        <v>144</v>
      </c>
      <c r="B5" s="140"/>
      <c r="C5" s="140"/>
      <c r="D5" s="93"/>
    </row>
    <row r="6" spans="1:4">
      <c r="A6" s="175"/>
      <c r="B6" s="12"/>
      <c r="C6" s="12"/>
      <c r="D6" s="96"/>
    </row>
    <row r="7" spans="1:4" ht="15" customHeight="1">
      <c r="A7" s="507" t="s">
        <v>216</v>
      </c>
      <c r="B7" s="508"/>
      <c r="C7" s="12"/>
      <c r="D7" s="96"/>
    </row>
    <row r="8" spans="1:4" ht="14.1" customHeight="1">
      <c r="A8" s="176" t="s">
        <v>217</v>
      </c>
      <c r="B8" s="173"/>
      <c r="C8" s="12"/>
      <c r="D8" s="96"/>
    </row>
    <row r="9" spans="1:4" ht="14.1" customHeight="1">
      <c r="A9" s="176" t="s">
        <v>218</v>
      </c>
      <c r="B9" s="173"/>
      <c r="C9" s="12"/>
      <c r="D9" s="96"/>
    </row>
    <row r="10" spans="1:4" ht="14.1" customHeight="1">
      <c r="A10" s="176" t="s">
        <v>219</v>
      </c>
      <c r="B10" s="173"/>
      <c r="C10" s="12"/>
      <c r="D10" s="96"/>
    </row>
    <row r="11" spans="1:4" ht="14.1" customHeight="1" thickBot="1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>
  <dimension ref="A1:C35"/>
  <sheetViews>
    <sheetView topLeftCell="A7" workbookViewId="0">
      <selection activeCell="E29" sqref="E29"/>
    </sheetView>
  </sheetViews>
  <sheetFormatPr baseColWidth="10" defaultColWidth="11.44140625" defaultRowHeight="10.199999999999999"/>
  <cols>
    <col min="1" max="1" width="20.6640625" style="89" customWidth="1"/>
    <col min="2" max="2" width="50.6640625" style="89" customWidth="1"/>
    <col min="3" max="3" width="17.6640625" style="7" customWidth="1"/>
    <col min="4" max="16384" width="11.44140625" style="89"/>
  </cols>
  <sheetData>
    <row r="1" spans="1:3">
      <c r="A1" s="21" t="s">
        <v>43</v>
      </c>
    </row>
    <row r="2" spans="1:3">
      <c r="A2" s="21"/>
    </row>
    <row r="3" spans="1:3">
      <c r="A3" s="21"/>
    </row>
    <row r="4" spans="1:3">
      <c r="A4" s="21"/>
    </row>
    <row r="5" spans="1:3" ht="11.25" customHeight="1">
      <c r="A5" s="406" t="s">
        <v>136</v>
      </c>
      <c r="B5" s="405"/>
      <c r="C5" s="417" t="s">
        <v>142</v>
      </c>
    </row>
    <row r="6" spans="1:3" ht="11.25" customHeight="1">
      <c r="A6" s="403"/>
      <c r="B6" s="402"/>
      <c r="C6" s="416"/>
    </row>
    <row r="7" spans="1:3" ht="15" customHeight="1">
      <c r="A7" s="228" t="s">
        <v>45</v>
      </c>
      <c r="B7" s="401" t="s">
        <v>46</v>
      </c>
      <c r="C7" s="385" t="s">
        <v>268</v>
      </c>
    </row>
    <row r="8" spans="1:3">
      <c r="A8" s="415">
        <v>900001</v>
      </c>
      <c r="B8" s="400" t="s">
        <v>452</v>
      </c>
      <c r="C8" s="444">
        <v>70057887.439999998</v>
      </c>
    </row>
    <row r="9" spans="1:3">
      <c r="A9" s="415">
        <v>900002</v>
      </c>
      <c r="B9" s="400" t="s">
        <v>451</v>
      </c>
      <c r="C9" s="413">
        <f>SUM(C10:C26)</f>
        <v>341201.77</v>
      </c>
    </row>
    <row r="10" spans="1:3">
      <c r="A10" s="399">
        <v>5100</v>
      </c>
      <c r="B10" s="412" t="s">
        <v>450</v>
      </c>
      <c r="C10" s="410">
        <f>17900+3809.48+4741.38</f>
        <v>26450.86</v>
      </c>
    </row>
    <row r="11" spans="1:3">
      <c r="A11" s="399">
        <v>5200</v>
      </c>
      <c r="B11" s="412" t="s">
        <v>449</v>
      </c>
      <c r="C11" s="410">
        <f>25257.35+17390</f>
        <v>42647.35</v>
      </c>
    </row>
    <row r="12" spans="1:3">
      <c r="A12" s="399">
        <v>5300</v>
      </c>
      <c r="B12" s="412" t="s">
        <v>448</v>
      </c>
      <c r="C12" s="410">
        <v>0</v>
      </c>
    </row>
    <row r="13" spans="1:3">
      <c r="A13" s="399">
        <v>5400</v>
      </c>
      <c r="B13" s="412" t="s">
        <v>447</v>
      </c>
      <c r="C13" s="410">
        <v>243706.9</v>
      </c>
    </row>
    <row r="14" spans="1:3">
      <c r="A14" s="399">
        <v>5500</v>
      </c>
      <c r="B14" s="412" t="s">
        <v>446</v>
      </c>
      <c r="C14" s="410">
        <v>0</v>
      </c>
    </row>
    <row r="15" spans="1:3">
      <c r="A15" s="399">
        <v>5600</v>
      </c>
      <c r="B15" s="412" t="s">
        <v>445</v>
      </c>
      <c r="C15" s="410">
        <f>4828+4214.65+8475+10879.01</f>
        <v>28396.660000000003</v>
      </c>
    </row>
    <row r="16" spans="1:3">
      <c r="A16" s="399">
        <v>5700</v>
      </c>
      <c r="B16" s="412" t="s">
        <v>444</v>
      </c>
      <c r="C16" s="410">
        <v>0</v>
      </c>
    </row>
    <row r="17" spans="1:3">
      <c r="A17" s="399" t="s">
        <v>443</v>
      </c>
      <c r="B17" s="412" t="s">
        <v>442</v>
      </c>
      <c r="C17" s="410">
        <v>0</v>
      </c>
    </row>
    <row r="18" spans="1:3">
      <c r="A18" s="399">
        <v>5900</v>
      </c>
      <c r="B18" s="412" t="s">
        <v>441</v>
      </c>
      <c r="C18" s="410">
        <v>0</v>
      </c>
    </row>
    <row r="19" spans="1:3">
      <c r="A19" s="395">
        <v>6200</v>
      </c>
      <c r="B19" s="412" t="s">
        <v>440</v>
      </c>
      <c r="C19" s="410">
        <v>0</v>
      </c>
    </row>
    <row r="20" spans="1:3">
      <c r="A20" s="395">
        <v>7200</v>
      </c>
      <c r="B20" s="412" t="s">
        <v>439</v>
      </c>
      <c r="C20" s="410">
        <v>0</v>
      </c>
    </row>
    <row r="21" spans="1:3">
      <c r="A21" s="395">
        <v>7300</v>
      </c>
      <c r="B21" s="412" t="s">
        <v>438</v>
      </c>
      <c r="C21" s="410">
        <v>0</v>
      </c>
    </row>
    <row r="22" spans="1:3">
      <c r="A22" s="395">
        <v>7500</v>
      </c>
      <c r="B22" s="412" t="s">
        <v>437</v>
      </c>
      <c r="C22" s="410">
        <v>0</v>
      </c>
    </row>
    <row r="23" spans="1:3">
      <c r="A23" s="395">
        <v>7900</v>
      </c>
      <c r="B23" s="412" t="s">
        <v>436</v>
      </c>
      <c r="C23" s="410">
        <v>0</v>
      </c>
    </row>
    <row r="24" spans="1:3">
      <c r="A24" s="395">
        <v>9100</v>
      </c>
      <c r="B24" s="412" t="s">
        <v>435</v>
      </c>
      <c r="C24" s="410">
        <v>0</v>
      </c>
    </row>
    <row r="25" spans="1:3">
      <c r="A25" s="395">
        <v>9900</v>
      </c>
      <c r="B25" s="412" t="s">
        <v>434</v>
      </c>
      <c r="C25" s="410">
        <v>0</v>
      </c>
    </row>
    <row r="26" spans="1:3">
      <c r="A26" s="395">
        <v>7400</v>
      </c>
      <c r="B26" s="411" t="s">
        <v>433</v>
      </c>
      <c r="C26" s="410">
        <v>0</v>
      </c>
    </row>
    <row r="27" spans="1:3">
      <c r="A27" s="415">
        <v>900003</v>
      </c>
      <c r="B27" s="414" t="s">
        <v>432</v>
      </c>
      <c r="C27" s="413">
        <f>SUM(C28:C34)</f>
        <v>1199188.81</v>
      </c>
    </row>
    <row r="28" spans="1:3" ht="20.399999999999999">
      <c r="A28" s="399">
        <v>5510</v>
      </c>
      <c r="B28" s="412" t="s">
        <v>413</v>
      </c>
      <c r="C28" s="410">
        <v>1199188.81</v>
      </c>
    </row>
    <row r="29" spans="1:3">
      <c r="A29" s="399">
        <v>5520</v>
      </c>
      <c r="B29" s="412" t="s">
        <v>404</v>
      </c>
      <c r="C29" s="410">
        <v>0</v>
      </c>
    </row>
    <row r="30" spans="1:3">
      <c r="A30" s="399">
        <v>5530</v>
      </c>
      <c r="B30" s="412" t="s">
        <v>401</v>
      </c>
      <c r="C30" s="410">
        <v>0</v>
      </c>
    </row>
    <row r="31" spans="1:3" ht="20.399999999999999">
      <c r="A31" s="399">
        <v>5540</v>
      </c>
      <c r="B31" s="412" t="s">
        <v>395</v>
      </c>
      <c r="C31" s="410">
        <v>0</v>
      </c>
    </row>
    <row r="32" spans="1:3">
      <c r="A32" s="399">
        <v>5550</v>
      </c>
      <c r="B32" s="412" t="s">
        <v>394</v>
      </c>
      <c r="C32" s="410">
        <v>0</v>
      </c>
    </row>
    <row r="33" spans="1:3">
      <c r="A33" s="399">
        <v>5590</v>
      </c>
      <c r="B33" s="412" t="s">
        <v>393</v>
      </c>
      <c r="C33" s="410">
        <v>0</v>
      </c>
    </row>
    <row r="34" spans="1:3">
      <c r="A34" s="399">
        <v>5600</v>
      </c>
      <c r="B34" s="411" t="s">
        <v>431</v>
      </c>
      <c r="C34" s="410">
        <v>0</v>
      </c>
    </row>
    <row r="35" spans="1:3">
      <c r="A35" s="409">
        <v>900004</v>
      </c>
      <c r="B35" s="408" t="s">
        <v>430</v>
      </c>
      <c r="C35" s="407">
        <f>+C8-C9+C27</f>
        <v>70915874.480000004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ColWidth="11.44140625" defaultRowHeight="10.199999999999999"/>
  <cols>
    <col min="1" max="1" width="20.6640625" style="65" customWidth="1"/>
    <col min="2" max="2" width="55.6640625" style="65" customWidth="1"/>
    <col min="3" max="3" width="17.6640625" style="7" customWidth="1"/>
    <col min="4" max="16384" width="11.44140625" style="65"/>
  </cols>
  <sheetData>
    <row r="2" spans="1:4" ht="15" customHeight="1">
      <c r="A2" s="482" t="s">
        <v>143</v>
      </c>
      <c r="B2" s="483"/>
      <c r="C2" s="4"/>
    </row>
    <row r="3" spans="1:4" ht="10.8" thickBot="1">
      <c r="A3" s="89"/>
      <c r="B3" s="89"/>
      <c r="C3" s="4"/>
    </row>
    <row r="4" spans="1:4" ht="14.1" customHeight="1">
      <c r="A4" s="137" t="s">
        <v>234</v>
      </c>
      <c r="B4" s="169"/>
      <c r="C4" s="169"/>
      <c r="D4" s="95"/>
    </row>
    <row r="5" spans="1:4" ht="14.1" customHeight="1">
      <c r="A5" s="139" t="s">
        <v>144</v>
      </c>
      <c r="B5" s="140"/>
      <c r="C5" s="140"/>
      <c r="D5" s="96"/>
    </row>
    <row r="6" spans="1:4">
      <c r="A6" s="175"/>
      <c r="B6" s="12"/>
      <c r="C6" s="13"/>
      <c r="D6" s="96"/>
    </row>
    <row r="7" spans="1:4" ht="15" customHeight="1">
      <c r="A7" s="507" t="s">
        <v>221</v>
      </c>
      <c r="B7" s="508"/>
      <c r="C7" s="13"/>
      <c r="D7" s="96"/>
    </row>
    <row r="8" spans="1:4" ht="14.1" customHeight="1">
      <c r="A8" s="179" t="s">
        <v>222</v>
      </c>
      <c r="B8" s="173"/>
      <c r="C8" s="13"/>
      <c r="D8" s="96"/>
    </row>
    <row r="9" spans="1:4" ht="14.1" customHeight="1">
      <c r="A9" s="179" t="s">
        <v>223</v>
      </c>
      <c r="B9" s="173"/>
      <c r="C9" s="13"/>
      <c r="D9" s="96"/>
    </row>
    <row r="10" spans="1:4" ht="14.1" customHeight="1">
      <c r="A10" s="179" t="s">
        <v>224</v>
      </c>
      <c r="B10" s="173"/>
      <c r="C10" s="13"/>
      <c r="D10" s="96"/>
    </row>
    <row r="11" spans="1:4" ht="14.1" customHeight="1" thickBot="1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ColWidth="11.44140625" defaultRowHeight="10.199999999999999"/>
  <cols>
    <col min="1" max="1" width="20.6640625" style="89" customWidth="1"/>
    <col min="2" max="2" width="50.6640625" style="89" customWidth="1"/>
    <col min="3" max="6" width="17.6640625" style="7" customWidth="1"/>
    <col min="7" max="8" width="11.44140625" style="89" customWidth="1"/>
    <col min="9" max="16384" width="11.44140625" style="89"/>
  </cols>
  <sheetData>
    <row r="2" spans="1:5" ht="15" customHeight="1">
      <c r="A2" s="482" t="s">
        <v>143</v>
      </c>
      <c r="B2" s="483"/>
      <c r="C2" s="89"/>
      <c r="D2" s="89"/>
      <c r="E2" s="89"/>
    </row>
    <row r="3" spans="1:5" ht="10.8" thickBot="1">
      <c r="C3" s="89"/>
      <c r="D3" s="89"/>
      <c r="E3" s="89"/>
    </row>
    <row r="4" spans="1:5" ht="14.1" customHeight="1">
      <c r="A4" s="137" t="s">
        <v>234</v>
      </c>
      <c r="B4" s="94"/>
      <c r="C4" s="94"/>
      <c r="D4" s="94"/>
      <c r="E4" s="95"/>
    </row>
    <row r="5" spans="1:5" ht="14.1" customHeight="1">
      <c r="A5" s="139" t="s">
        <v>144</v>
      </c>
      <c r="B5" s="92"/>
      <c r="C5" s="92"/>
      <c r="D5" s="92"/>
      <c r="E5" s="93"/>
    </row>
    <row r="6" spans="1:5" ht="14.1" customHeight="1">
      <c r="A6" s="139" t="s">
        <v>147</v>
      </c>
      <c r="B6" s="92"/>
      <c r="C6" s="92"/>
      <c r="D6" s="92"/>
      <c r="E6" s="93"/>
    </row>
    <row r="7" spans="1:5" ht="14.1" customHeight="1">
      <c r="A7" s="143" t="s">
        <v>148</v>
      </c>
      <c r="B7" s="92"/>
      <c r="C7" s="92"/>
      <c r="D7" s="92"/>
      <c r="E7" s="93"/>
    </row>
    <row r="8" spans="1:5" ht="14.1" customHeight="1">
      <c r="A8" s="143" t="s">
        <v>149</v>
      </c>
      <c r="B8" s="12"/>
      <c r="C8" s="12"/>
      <c r="D8" s="12"/>
      <c r="E8" s="96"/>
    </row>
    <row r="9" spans="1:5" ht="14.1" customHeight="1" thickBot="1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tabSelected="1" topLeftCell="A55" zoomScaleNormal="100" zoomScaleSheetLayoutView="100" workbookViewId="0">
      <selection activeCell="C79" sqref="C79"/>
    </sheetView>
  </sheetViews>
  <sheetFormatPr baseColWidth="10" defaultColWidth="11.44140625" defaultRowHeight="10.199999999999999"/>
  <cols>
    <col min="1" max="1" width="13" style="89" customWidth="1"/>
    <col min="2" max="2" width="53.5546875" style="89" customWidth="1"/>
    <col min="3" max="3" width="18.6640625" style="89" bestFit="1" customWidth="1"/>
    <col min="4" max="4" width="17" style="89" bestFit="1" customWidth="1"/>
    <col min="5" max="5" width="21.6640625" style="89" customWidth="1"/>
    <col min="6" max="16384" width="11.44140625" style="89"/>
  </cols>
  <sheetData>
    <row r="1" spans="1:8">
      <c r="E1" s="5" t="s">
        <v>44</v>
      </c>
    </row>
    <row r="2" spans="1:8" ht="15" customHeight="1">
      <c r="A2" s="442" t="s">
        <v>40</v>
      </c>
    </row>
    <row r="3" spans="1:8">
      <c r="A3" s="3"/>
    </row>
    <row r="4" spans="1:8" s="39" customFormat="1" ht="13.2">
      <c r="A4" s="441" t="s">
        <v>76</v>
      </c>
    </row>
    <row r="5" spans="1:8" s="39" customFormat="1" ht="35.1" customHeight="1">
      <c r="A5" s="510" t="s">
        <v>77</v>
      </c>
      <c r="B5" s="510"/>
      <c r="C5" s="510"/>
      <c r="D5" s="510"/>
      <c r="E5" s="510"/>
      <c r="F5" s="510"/>
      <c r="H5" s="41"/>
    </row>
    <row r="6" spans="1:8" s="39" customFormat="1">
      <c r="A6" s="191"/>
      <c r="B6" s="191"/>
      <c r="C6" s="191"/>
      <c r="D6" s="191"/>
      <c r="H6" s="41"/>
    </row>
    <row r="7" spans="1:8" s="39" customFormat="1" ht="13.2">
      <c r="A7" s="41" t="s">
        <v>78</v>
      </c>
      <c r="B7" s="41"/>
      <c r="C7" s="41"/>
      <c r="D7" s="41"/>
    </row>
    <row r="8" spans="1:8" s="39" customFormat="1">
      <c r="A8" s="41"/>
      <c r="B8" s="41"/>
      <c r="C8" s="41"/>
      <c r="D8" s="41"/>
    </row>
    <row r="9" spans="1:8" s="39" customFormat="1" ht="13.2">
      <c r="A9" s="440" t="s">
        <v>79</v>
      </c>
      <c r="B9" s="41"/>
      <c r="C9" s="41"/>
      <c r="D9" s="41"/>
    </row>
    <row r="10" spans="1:8" s="39" customFormat="1" ht="13.2">
      <c r="A10" s="440"/>
      <c r="B10" s="41"/>
      <c r="C10" s="41"/>
      <c r="D10" s="41"/>
    </row>
    <row r="11" spans="1:8" s="39" customFormat="1" ht="13.2">
      <c r="A11" s="429">
        <v>7000</v>
      </c>
      <c r="B11" s="428" t="s">
        <v>517</v>
      </c>
      <c r="C11" s="41"/>
      <c r="D11" s="41"/>
    </row>
    <row r="12" spans="1:8" s="39" customFormat="1" ht="13.2">
      <c r="A12" s="429"/>
      <c r="B12" s="428"/>
      <c r="C12" s="41"/>
      <c r="D12" s="41"/>
    </row>
    <row r="13" spans="1:8" s="39" customFormat="1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>
      <c r="A14" s="434">
        <v>7100</v>
      </c>
      <c r="B14" s="439" t="s">
        <v>516</v>
      </c>
      <c r="C14" s="436"/>
      <c r="D14" s="436"/>
      <c r="E14" s="431"/>
    </row>
    <row r="15" spans="1:8" s="39" customFormat="1">
      <c r="A15" s="420">
        <v>7110</v>
      </c>
      <c r="B15" s="437" t="s">
        <v>515</v>
      </c>
      <c r="C15" s="436"/>
      <c r="D15" s="436"/>
      <c r="E15" s="431"/>
    </row>
    <row r="16" spans="1:8" s="39" customFormat="1">
      <c r="A16" s="420">
        <v>7120</v>
      </c>
      <c r="B16" s="437" t="s">
        <v>514</v>
      </c>
      <c r="C16" s="436"/>
      <c r="D16" s="436"/>
      <c r="E16" s="431"/>
    </row>
    <row r="17" spans="1:5" s="39" customFormat="1">
      <c r="A17" s="420">
        <v>7130</v>
      </c>
      <c r="B17" s="437" t="s">
        <v>513</v>
      </c>
      <c r="C17" s="436"/>
      <c r="D17" s="436"/>
      <c r="E17" s="431"/>
    </row>
    <row r="18" spans="1:5" s="39" customFormat="1">
      <c r="A18" s="420">
        <v>7140</v>
      </c>
      <c r="B18" s="437" t="s">
        <v>512</v>
      </c>
      <c r="C18" s="436"/>
      <c r="D18" s="436"/>
      <c r="E18" s="431"/>
    </row>
    <row r="19" spans="1:5" s="39" customFormat="1">
      <c r="A19" s="420">
        <v>7150</v>
      </c>
      <c r="B19" s="437" t="s">
        <v>511</v>
      </c>
      <c r="C19" s="436"/>
      <c r="D19" s="436"/>
      <c r="E19" s="431"/>
    </row>
    <row r="20" spans="1:5" s="39" customFormat="1">
      <c r="A20" s="420">
        <v>7160</v>
      </c>
      <c r="B20" s="437" t="s">
        <v>510</v>
      </c>
      <c r="C20" s="436"/>
      <c r="D20" s="436"/>
      <c r="E20" s="431"/>
    </row>
    <row r="21" spans="1:5" s="39" customFormat="1">
      <c r="A21" s="434">
        <v>7200</v>
      </c>
      <c r="B21" s="439" t="s">
        <v>509</v>
      </c>
      <c r="C21" s="436"/>
      <c r="D21" s="436"/>
      <c r="E21" s="431"/>
    </row>
    <row r="22" spans="1:5" s="39" customFormat="1" ht="20.399999999999999">
      <c r="A22" s="420">
        <v>7210</v>
      </c>
      <c r="B22" s="437" t="s">
        <v>508</v>
      </c>
      <c r="C22" s="436"/>
      <c r="D22" s="436"/>
      <c r="E22" s="431"/>
    </row>
    <row r="23" spans="1:5" s="39" customFormat="1" ht="20.399999999999999">
      <c r="A23" s="420">
        <v>7220</v>
      </c>
      <c r="B23" s="437" t="s">
        <v>507</v>
      </c>
      <c r="C23" s="436"/>
      <c r="D23" s="436"/>
      <c r="E23" s="431"/>
    </row>
    <row r="24" spans="1:5" s="39" customFormat="1" ht="12.9" customHeight="1">
      <c r="A24" s="420">
        <v>7230</v>
      </c>
      <c r="B24" s="435" t="s">
        <v>506</v>
      </c>
      <c r="C24" s="431"/>
      <c r="D24" s="431"/>
      <c r="E24" s="431"/>
    </row>
    <row r="25" spans="1:5" s="39" customFormat="1" ht="20.399999999999999">
      <c r="A25" s="420">
        <v>7240</v>
      </c>
      <c r="B25" s="435" t="s">
        <v>505</v>
      </c>
      <c r="C25" s="431"/>
      <c r="D25" s="431"/>
      <c r="E25" s="431"/>
    </row>
    <row r="26" spans="1:5" s="39" customFormat="1" ht="20.399999999999999">
      <c r="A26" s="420">
        <v>7250</v>
      </c>
      <c r="B26" s="435" t="s">
        <v>504</v>
      </c>
      <c r="C26" s="431"/>
      <c r="D26" s="431"/>
      <c r="E26" s="431"/>
    </row>
    <row r="27" spans="1:5" s="39" customFormat="1" ht="20.399999999999999">
      <c r="A27" s="420">
        <v>7260</v>
      </c>
      <c r="B27" s="435" t="s">
        <v>503</v>
      </c>
      <c r="C27" s="431"/>
      <c r="D27" s="431"/>
      <c r="E27" s="431"/>
    </row>
    <row r="28" spans="1:5" s="39" customFormat="1">
      <c r="A28" s="434">
        <v>7300</v>
      </c>
      <c r="B28" s="438" t="s">
        <v>502</v>
      </c>
      <c r="C28" s="431"/>
      <c r="D28" s="431"/>
      <c r="E28" s="431"/>
    </row>
    <row r="29" spans="1:5" s="39" customFormat="1">
      <c r="A29" s="420">
        <v>7310</v>
      </c>
      <c r="B29" s="435" t="s">
        <v>501</v>
      </c>
      <c r="C29" s="431"/>
      <c r="D29" s="431"/>
      <c r="E29" s="431"/>
    </row>
    <row r="30" spans="1:5" s="39" customFormat="1">
      <c r="A30" s="420">
        <v>7320</v>
      </c>
      <c r="B30" s="435" t="s">
        <v>500</v>
      </c>
      <c r="C30" s="431"/>
      <c r="D30" s="431"/>
      <c r="E30" s="431"/>
    </row>
    <row r="31" spans="1:5" s="39" customFormat="1">
      <c r="A31" s="420">
        <v>7330</v>
      </c>
      <c r="B31" s="435" t="s">
        <v>499</v>
      </c>
      <c r="C31" s="431"/>
      <c r="D31" s="431"/>
      <c r="E31" s="431"/>
    </row>
    <row r="32" spans="1:5" s="39" customFormat="1">
      <c r="A32" s="420">
        <v>7340</v>
      </c>
      <c r="B32" s="435" t="s">
        <v>498</v>
      </c>
      <c r="C32" s="431"/>
      <c r="D32" s="431"/>
      <c r="E32" s="431"/>
    </row>
    <row r="33" spans="1:5" s="39" customFormat="1">
      <c r="A33" s="420">
        <v>7350</v>
      </c>
      <c r="B33" s="435" t="s">
        <v>497</v>
      </c>
      <c r="C33" s="431"/>
      <c r="D33" s="431"/>
      <c r="E33" s="431"/>
    </row>
    <row r="34" spans="1:5" s="39" customFormat="1">
      <c r="A34" s="420">
        <v>7360</v>
      </c>
      <c r="B34" s="435" t="s">
        <v>496</v>
      </c>
      <c r="C34" s="431"/>
      <c r="D34" s="431"/>
      <c r="E34" s="431"/>
    </row>
    <row r="35" spans="1:5" s="39" customFormat="1">
      <c r="A35" s="434">
        <v>7400</v>
      </c>
      <c r="B35" s="438" t="s">
        <v>495</v>
      </c>
      <c r="C35" s="431"/>
      <c r="D35" s="431"/>
      <c r="E35" s="431"/>
    </row>
    <row r="36" spans="1:5" s="39" customFormat="1">
      <c r="A36" s="420">
        <v>7410</v>
      </c>
      <c r="B36" s="435" t="s">
        <v>494</v>
      </c>
      <c r="C36" s="431"/>
      <c r="D36" s="431"/>
      <c r="E36" s="431"/>
    </row>
    <row r="37" spans="1:5" s="39" customFormat="1">
      <c r="A37" s="420">
        <v>7420</v>
      </c>
      <c r="B37" s="435" t="s">
        <v>493</v>
      </c>
      <c r="C37" s="431"/>
      <c r="D37" s="431"/>
      <c r="E37" s="431"/>
    </row>
    <row r="38" spans="1:5" s="39" customFormat="1" ht="20.399999999999999">
      <c r="A38" s="434">
        <v>7500</v>
      </c>
      <c r="B38" s="438" t="s">
        <v>492</v>
      </c>
      <c r="C38" s="431"/>
      <c r="D38" s="431"/>
      <c r="E38" s="431"/>
    </row>
    <row r="39" spans="1:5" s="39" customFormat="1" ht="20.399999999999999">
      <c r="A39" s="420">
        <v>7510</v>
      </c>
      <c r="B39" s="435" t="s">
        <v>491</v>
      </c>
      <c r="C39" s="431"/>
      <c r="D39" s="431"/>
      <c r="E39" s="431"/>
    </row>
    <row r="40" spans="1:5" s="39" customFormat="1" ht="20.399999999999999">
      <c r="A40" s="420">
        <v>7520</v>
      </c>
      <c r="B40" s="435" t="s">
        <v>490</v>
      </c>
      <c r="C40" s="431"/>
      <c r="D40" s="431"/>
      <c r="E40" s="431"/>
    </row>
    <row r="41" spans="1:5" s="39" customFormat="1">
      <c r="A41" s="434">
        <v>7600</v>
      </c>
      <c r="B41" s="438" t="s">
        <v>489</v>
      </c>
      <c r="C41" s="431"/>
      <c r="D41" s="431"/>
      <c r="E41" s="431"/>
    </row>
    <row r="42" spans="1:5" s="39" customFormat="1">
      <c r="A42" s="420">
        <v>7610</v>
      </c>
      <c r="B42" s="437" t="s">
        <v>488</v>
      </c>
      <c r="C42" s="436"/>
      <c r="D42" s="436"/>
      <c r="E42" s="431"/>
    </row>
    <row r="43" spans="1:5" s="39" customFormat="1">
      <c r="A43" s="420">
        <v>7620</v>
      </c>
      <c r="B43" s="437" t="s">
        <v>487</v>
      </c>
      <c r="C43" s="436"/>
      <c r="D43" s="436"/>
      <c r="E43" s="431"/>
    </row>
    <row r="44" spans="1:5" s="39" customFormat="1">
      <c r="A44" s="420">
        <v>7630</v>
      </c>
      <c r="B44" s="437" t="s">
        <v>486</v>
      </c>
      <c r="C44" s="436"/>
      <c r="D44" s="436"/>
      <c r="E44" s="431"/>
    </row>
    <row r="45" spans="1:5" s="39" customFormat="1">
      <c r="A45" s="420">
        <v>7640</v>
      </c>
      <c r="B45" s="435" t="s">
        <v>485</v>
      </c>
      <c r="C45" s="431"/>
      <c r="D45" s="431"/>
      <c r="E45" s="431"/>
    </row>
    <row r="46" spans="1:5" s="39" customFormat="1">
      <c r="A46" s="420"/>
      <c r="B46" s="435"/>
      <c r="C46" s="431"/>
      <c r="D46" s="431"/>
      <c r="E46" s="431"/>
    </row>
    <row r="47" spans="1:5" s="39" customFormat="1">
      <c r="A47" s="434" t="s">
        <v>484</v>
      </c>
      <c r="B47" s="433" t="s">
        <v>483</v>
      </c>
      <c r="C47" s="431"/>
      <c r="D47" s="431"/>
      <c r="E47" s="431"/>
    </row>
    <row r="48" spans="1:5" s="39" customFormat="1">
      <c r="A48" s="420" t="s">
        <v>482</v>
      </c>
      <c r="B48" s="432" t="s">
        <v>481</v>
      </c>
      <c r="C48" s="431"/>
      <c r="D48" s="431"/>
      <c r="E48" s="431"/>
    </row>
    <row r="49" spans="1:8" s="39" customFormat="1">
      <c r="A49" s="420" t="s">
        <v>480</v>
      </c>
      <c r="B49" s="432" t="s">
        <v>479</v>
      </c>
      <c r="C49" s="431"/>
      <c r="D49" s="431"/>
      <c r="E49" s="431"/>
    </row>
    <row r="50" spans="1:8" s="39" customFormat="1">
      <c r="A50" s="420" t="s">
        <v>478</v>
      </c>
      <c r="B50" s="432" t="s">
        <v>477</v>
      </c>
      <c r="C50" s="431"/>
      <c r="D50" s="431"/>
      <c r="E50" s="431"/>
    </row>
    <row r="51" spans="1:8" s="39" customFormat="1">
      <c r="A51" s="420" t="s">
        <v>476</v>
      </c>
      <c r="B51" s="432" t="s">
        <v>475</v>
      </c>
      <c r="C51" s="431"/>
      <c r="D51" s="431"/>
      <c r="E51" s="431"/>
    </row>
    <row r="52" spans="1:8" s="39" customFormat="1">
      <c r="A52" s="420" t="s">
        <v>474</v>
      </c>
      <c r="B52" s="432" t="s">
        <v>473</v>
      </c>
      <c r="C52" s="431"/>
      <c r="D52" s="431"/>
      <c r="E52" s="431"/>
    </row>
    <row r="53" spans="1:8" s="39" customFormat="1">
      <c r="A53" s="420" t="s">
        <v>472</v>
      </c>
      <c r="B53" s="432" t="s">
        <v>471</v>
      </c>
      <c r="C53" s="431"/>
      <c r="D53" s="431"/>
      <c r="E53" s="431"/>
    </row>
    <row r="54" spans="1:8" s="39" customFormat="1" ht="12">
      <c r="A54" s="418" t="s">
        <v>470</v>
      </c>
      <c r="B54" s="58"/>
    </row>
    <row r="55" spans="1:8" s="39" customFormat="1">
      <c r="A55" s="41"/>
      <c r="B55" s="58"/>
    </row>
    <row r="56" spans="1:8" s="39" customFormat="1" ht="13.2">
      <c r="A56" s="430" t="s">
        <v>469</v>
      </c>
      <c r="B56" s="58"/>
    </row>
    <row r="57" spans="1:8" s="39" customFormat="1" ht="13.2">
      <c r="A57" s="430"/>
    </row>
    <row r="58" spans="1:8" s="39" customFormat="1" ht="13.2">
      <c r="A58" s="429">
        <v>8000</v>
      </c>
      <c r="B58" s="428" t="s">
        <v>468</v>
      </c>
    </row>
    <row r="59" spans="1:8" s="39" customFormat="1">
      <c r="B59" s="509" t="s">
        <v>93</v>
      </c>
      <c r="C59" s="509"/>
      <c r="D59" s="509"/>
      <c r="E59" s="509"/>
      <c r="H59" s="43"/>
    </row>
    <row r="60" spans="1:8" s="39" customFormat="1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>
      <c r="A61" s="427">
        <v>8100</v>
      </c>
      <c r="B61" s="424" t="s">
        <v>467</v>
      </c>
      <c r="C61" s="48"/>
      <c r="D61" s="45"/>
      <c r="E61" s="45"/>
      <c r="H61" s="43"/>
    </row>
    <row r="62" spans="1:8" s="39" customFormat="1">
      <c r="A62" s="426">
        <v>8110</v>
      </c>
      <c r="B62" s="47" t="s">
        <v>466</v>
      </c>
      <c r="C62" s="476">
        <v>54206293</v>
      </c>
      <c r="D62" s="477">
        <v>54206293</v>
      </c>
      <c r="E62" s="478">
        <f>+D62-C62</f>
        <v>0</v>
      </c>
      <c r="F62" s="43"/>
      <c r="H62" s="43"/>
    </row>
    <row r="63" spans="1:8" s="39" customFormat="1">
      <c r="A63" s="426">
        <v>8120</v>
      </c>
      <c r="B63" s="47" t="s">
        <v>465</v>
      </c>
      <c r="C63" s="476">
        <v>54206293</v>
      </c>
      <c r="D63" s="477">
        <v>716863.75</v>
      </c>
      <c r="E63" s="478">
        <f t="shared" ref="E63:E74" si="0">+D63-C63</f>
        <v>-53489429.25</v>
      </c>
      <c r="F63" s="43"/>
      <c r="H63" s="43"/>
    </row>
    <row r="64" spans="1:8" s="39" customFormat="1">
      <c r="A64" s="423">
        <v>8130</v>
      </c>
      <c r="B64" s="47" t="s">
        <v>464</v>
      </c>
      <c r="C64" s="477">
        <v>0</v>
      </c>
      <c r="D64" s="477">
        <v>-21281235.75</v>
      </c>
      <c r="E64" s="478">
        <f t="shared" si="0"/>
        <v>-21281235.75</v>
      </c>
      <c r="F64" s="43"/>
      <c r="H64" s="43"/>
    </row>
    <row r="65" spans="1:8" s="39" customFormat="1">
      <c r="A65" s="423">
        <v>8140</v>
      </c>
      <c r="B65" s="47" t="s">
        <v>463</v>
      </c>
      <c r="C65" s="476">
        <v>0</v>
      </c>
      <c r="D65" s="477">
        <v>88805.99</v>
      </c>
      <c r="E65" s="478">
        <f t="shared" si="0"/>
        <v>88805.99</v>
      </c>
      <c r="F65" s="43"/>
      <c r="H65" s="43"/>
    </row>
    <row r="66" spans="1:8" s="39" customFormat="1">
      <c r="A66" s="423">
        <v>8150</v>
      </c>
      <c r="B66" s="47" t="s">
        <v>462</v>
      </c>
      <c r="C66" s="476">
        <v>0</v>
      </c>
      <c r="D66" s="477">
        <v>74681859.040000007</v>
      </c>
      <c r="E66" s="478">
        <f t="shared" si="0"/>
        <v>74681859.040000007</v>
      </c>
      <c r="F66" s="43"/>
      <c r="H66" s="43"/>
    </row>
    <row r="67" spans="1:8" s="39" customFormat="1">
      <c r="A67" s="425">
        <v>8200</v>
      </c>
      <c r="B67" s="424" t="s">
        <v>461</v>
      </c>
      <c r="C67" s="476"/>
      <c r="D67" s="477"/>
      <c r="E67" s="478"/>
      <c r="F67" s="43"/>
      <c r="G67" s="43"/>
      <c r="H67" s="43"/>
    </row>
    <row r="68" spans="1:8" s="39" customFormat="1">
      <c r="A68" s="423">
        <v>8210</v>
      </c>
      <c r="B68" s="47" t="s">
        <v>460</v>
      </c>
      <c r="C68" s="476">
        <v>54206293</v>
      </c>
      <c r="D68" s="477">
        <v>54206293</v>
      </c>
      <c r="E68" s="478">
        <f t="shared" si="0"/>
        <v>0</v>
      </c>
      <c r="F68" s="43"/>
      <c r="G68" s="43"/>
      <c r="H68" s="43"/>
    </row>
    <row r="69" spans="1:8" s="39" customFormat="1">
      <c r="A69" s="423">
        <v>8220</v>
      </c>
      <c r="B69" s="47" t="s">
        <v>459</v>
      </c>
      <c r="C69" s="476">
        <v>54206293</v>
      </c>
      <c r="D69" s="477">
        <v>4712777.59</v>
      </c>
      <c r="E69" s="478">
        <f t="shared" si="0"/>
        <v>-49493515.409999996</v>
      </c>
      <c r="F69" s="43"/>
      <c r="G69" s="43"/>
      <c r="H69" s="43"/>
    </row>
    <row r="70" spans="1:8" s="39" customFormat="1">
      <c r="A70" s="423">
        <v>8230</v>
      </c>
      <c r="B70" s="47" t="s">
        <v>458</v>
      </c>
      <c r="C70" s="476">
        <v>0</v>
      </c>
      <c r="D70" s="477">
        <v>-20564372.030000001</v>
      </c>
      <c r="E70" s="478">
        <f t="shared" si="0"/>
        <v>-20564372.030000001</v>
      </c>
      <c r="F70" s="43"/>
      <c r="G70" s="43"/>
      <c r="H70" s="43"/>
    </row>
    <row r="71" spans="1:8" s="39" customFormat="1">
      <c r="A71" s="423">
        <v>8240</v>
      </c>
      <c r="B71" s="47" t="s">
        <v>457</v>
      </c>
      <c r="C71" s="476">
        <v>0</v>
      </c>
      <c r="D71" s="477">
        <v>0</v>
      </c>
      <c r="E71" s="478">
        <f t="shared" si="0"/>
        <v>0</v>
      </c>
      <c r="F71" s="43"/>
      <c r="G71" s="43"/>
      <c r="H71" s="43"/>
    </row>
    <row r="72" spans="1:8" s="39" customFormat="1">
      <c r="A72" s="422">
        <v>8250</v>
      </c>
      <c r="B72" s="49" t="s">
        <v>456</v>
      </c>
      <c r="C72" s="476">
        <v>0</v>
      </c>
      <c r="D72" s="477">
        <v>932474.27</v>
      </c>
      <c r="E72" s="478">
        <f t="shared" si="0"/>
        <v>932474.27</v>
      </c>
      <c r="F72" s="43"/>
      <c r="G72" s="43"/>
      <c r="H72" s="43"/>
    </row>
    <row r="73" spans="1:8" s="39" customFormat="1">
      <c r="A73" s="421">
        <v>8260</v>
      </c>
      <c r="B73" s="51" t="s">
        <v>455</v>
      </c>
      <c r="C73" s="476">
        <v>0</v>
      </c>
      <c r="D73" s="477">
        <v>0</v>
      </c>
      <c r="E73" s="478">
        <f t="shared" si="0"/>
        <v>0</v>
      </c>
      <c r="F73" s="43"/>
      <c r="G73" s="43"/>
      <c r="H73" s="43"/>
    </row>
    <row r="74" spans="1:8" s="39" customFormat="1">
      <c r="A74" s="420">
        <v>8270</v>
      </c>
      <c r="B74" s="419" t="s">
        <v>454</v>
      </c>
      <c r="C74" s="476">
        <v>0</v>
      </c>
      <c r="D74" s="477">
        <v>69125413.170000002</v>
      </c>
      <c r="E74" s="478">
        <f t="shared" si="0"/>
        <v>69125413.170000002</v>
      </c>
      <c r="F74" s="43"/>
      <c r="G74" s="43"/>
      <c r="H74" s="43"/>
    </row>
    <row r="75" spans="1:8" ht="12">
      <c r="A75" s="418" t="s">
        <v>453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zoomScaleNormal="100" zoomScaleSheetLayoutView="100" workbookViewId="0">
      <selection activeCell="B12" sqref="B12:E12"/>
    </sheetView>
  </sheetViews>
  <sheetFormatPr baseColWidth="10" defaultColWidth="42.109375" defaultRowHeight="10.199999999999999"/>
  <cols>
    <col min="1" max="2" width="42.109375" style="6"/>
    <col min="3" max="3" width="18.6640625" style="6" bestFit="1" customWidth="1"/>
    <col min="4" max="4" width="17" style="6" bestFit="1" customWidth="1"/>
    <col min="5" max="5" width="9.109375" style="6" bestFit="1" customWidth="1"/>
    <col min="6" max="16384" width="42.109375" style="6"/>
  </cols>
  <sheetData>
    <row r="1" spans="1:8">
      <c r="E1" s="5" t="s">
        <v>44</v>
      </c>
    </row>
    <row r="2" spans="1:8" ht="15" customHeight="1">
      <c r="A2" s="14" t="s">
        <v>40</v>
      </c>
    </row>
    <row r="3" spans="1:8">
      <c r="A3" s="3"/>
    </row>
    <row r="4" spans="1:8" s="39" customFormat="1">
      <c r="A4" s="38" t="s">
        <v>76</v>
      </c>
    </row>
    <row r="5" spans="1:8" s="39" customFormat="1" ht="12.75" customHeight="1">
      <c r="A5" s="510" t="s">
        <v>77</v>
      </c>
      <c r="B5" s="510"/>
      <c r="C5" s="510"/>
      <c r="D5" s="510"/>
      <c r="E5" s="510"/>
      <c r="H5" s="41"/>
    </row>
    <row r="6" spans="1:8" s="39" customFormat="1">
      <c r="A6" s="40"/>
      <c r="B6" s="40"/>
      <c r="C6" s="40"/>
      <c r="D6" s="40"/>
      <c r="H6" s="41"/>
    </row>
    <row r="7" spans="1:8" s="39" customFormat="1" ht="13.2">
      <c r="A7" s="41" t="s">
        <v>78</v>
      </c>
      <c r="B7" s="41"/>
      <c r="C7" s="41"/>
      <c r="D7" s="41"/>
    </row>
    <row r="8" spans="1:8" s="39" customFormat="1">
      <c r="A8" s="41"/>
      <c r="B8" s="41"/>
      <c r="C8" s="41"/>
      <c r="D8" s="41"/>
    </row>
    <row r="9" spans="1:8" s="39" customFormat="1">
      <c r="A9" s="42" t="s">
        <v>79</v>
      </c>
      <c r="B9" s="41"/>
      <c r="C9" s="41"/>
      <c r="D9" s="41"/>
    </row>
    <row r="10" spans="1:8" s="39" customFormat="1" ht="26.1" customHeight="1">
      <c r="A10" s="56" t="s">
        <v>80</v>
      </c>
      <c r="B10" s="511" t="s">
        <v>81</v>
      </c>
      <c r="C10" s="511"/>
      <c r="D10" s="511"/>
      <c r="E10" s="511"/>
    </row>
    <row r="11" spans="1:8" s="39" customFormat="1" ht="12.9" customHeight="1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>
      <c r="A12" s="57" t="s">
        <v>84</v>
      </c>
      <c r="B12" s="511" t="s">
        <v>85</v>
      </c>
      <c r="C12" s="511"/>
      <c r="D12" s="511"/>
      <c r="E12" s="511"/>
    </row>
    <row r="13" spans="1:8" s="39" customFormat="1" ht="26.1" customHeight="1">
      <c r="A13" s="57" t="s">
        <v>86</v>
      </c>
      <c r="B13" s="511" t="s">
        <v>87</v>
      </c>
      <c r="C13" s="511"/>
      <c r="D13" s="511"/>
      <c r="E13" s="511"/>
    </row>
    <row r="14" spans="1:8" s="39" customFormat="1" ht="11.25" customHeight="1">
      <c r="A14" s="41"/>
      <c r="B14" s="58"/>
      <c r="C14" s="58"/>
      <c r="D14" s="58"/>
      <c r="E14" s="58"/>
    </row>
    <row r="15" spans="1:8" s="39" customFormat="1" ht="26.1" customHeight="1">
      <c r="A15" s="56" t="s">
        <v>88</v>
      </c>
      <c r="B15" s="57" t="s">
        <v>89</v>
      </c>
    </row>
    <row r="16" spans="1:8" s="39" customFormat="1" ht="12.9" customHeight="1">
      <c r="A16" s="57" t="s">
        <v>90</v>
      </c>
    </row>
    <row r="17" spans="1:8" s="39" customFormat="1">
      <c r="A17" s="41"/>
    </row>
    <row r="18" spans="1:8" s="39" customFormat="1">
      <c r="A18" s="41" t="s">
        <v>91</v>
      </c>
      <c r="B18" s="41"/>
      <c r="C18" s="41"/>
      <c r="D18" s="41"/>
    </row>
    <row r="19" spans="1:8" s="39" customFormat="1">
      <c r="A19" s="41"/>
      <c r="B19" s="41"/>
      <c r="C19" s="41"/>
      <c r="D19" s="41"/>
    </row>
    <row r="20" spans="1:8" s="39" customFormat="1">
      <c r="A20" s="41"/>
      <c r="B20" s="41"/>
      <c r="C20" s="41"/>
      <c r="D20" s="41"/>
    </row>
    <row r="21" spans="1:8" s="39" customFormat="1">
      <c r="A21" s="42" t="s">
        <v>92</v>
      </c>
    </row>
    <row r="22" spans="1:8" s="39" customFormat="1">
      <c r="B22" s="509" t="s">
        <v>93</v>
      </c>
      <c r="C22" s="509"/>
      <c r="D22" s="509"/>
      <c r="E22" s="509"/>
      <c r="H22" s="43"/>
    </row>
    <row r="23" spans="1:8" s="39" customFormat="1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6"/>
  <sheetViews>
    <sheetView zoomScaleNormal="100" zoomScaleSheetLayoutView="100" workbookViewId="0">
      <selection activeCell="F24" sqref="F24"/>
    </sheetView>
  </sheetViews>
  <sheetFormatPr baseColWidth="10" defaultColWidth="11.44140625" defaultRowHeight="10.199999999999999"/>
  <cols>
    <col min="1" max="1" width="20.6640625" style="89" customWidth="1"/>
    <col min="2" max="2" width="50.6640625" style="89" customWidth="1"/>
    <col min="3" max="7" width="17.6640625" style="7" customWidth="1"/>
    <col min="8" max="9" width="18.6640625" style="89" customWidth="1"/>
    <col min="10" max="10" width="11.44140625" style="89" customWidth="1"/>
    <col min="11" max="16384" width="11.44140625" style="89"/>
  </cols>
  <sheetData>
    <row r="1" spans="1:10">
      <c r="A1" s="3" t="s">
        <v>43</v>
      </c>
      <c r="B1" s="3"/>
      <c r="I1" s="5"/>
    </row>
    <row r="2" spans="1:10">
      <c r="A2" s="3" t="s">
        <v>139</v>
      </c>
      <c r="B2" s="3"/>
    </row>
    <row r="3" spans="1:10">
      <c r="J3" s="8"/>
    </row>
    <row r="4" spans="1:10">
      <c r="J4" s="8"/>
    </row>
    <row r="5" spans="1:10" ht="11.25" customHeight="1">
      <c r="A5" s="217" t="s">
        <v>286</v>
      </c>
      <c r="B5" s="230"/>
      <c r="E5" s="265"/>
      <c r="F5" s="265"/>
      <c r="I5" s="267" t="s">
        <v>269</v>
      </c>
    </row>
    <row r="6" spans="1:10">
      <c r="A6" s="266"/>
      <c r="B6" s="266"/>
      <c r="C6" s="265"/>
      <c r="D6" s="265"/>
      <c r="E6" s="265"/>
      <c r="F6" s="265"/>
    </row>
    <row r="7" spans="1:10" ht="15" customHeight="1">
      <c r="A7" s="228" t="s">
        <v>45</v>
      </c>
      <c r="B7" s="227" t="s">
        <v>46</v>
      </c>
      <c r="C7" s="264" t="s">
        <v>268</v>
      </c>
      <c r="D7" s="264" t="s">
        <v>267</v>
      </c>
      <c r="E7" s="264" t="s">
        <v>266</v>
      </c>
      <c r="F7" s="264" t="s">
        <v>265</v>
      </c>
      <c r="G7" s="263" t="s">
        <v>264</v>
      </c>
      <c r="H7" s="227" t="s">
        <v>263</v>
      </c>
      <c r="I7" s="227" t="s">
        <v>262</v>
      </c>
    </row>
    <row r="8" spans="1:10">
      <c r="A8" s="237"/>
      <c r="B8" s="273"/>
      <c r="C8" s="222"/>
      <c r="D8" s="271"/>
      <c r="E8" s="271"/>
      <c r="F8" s="271"/>
      <c r="G8" s="270"/>
      <c r="H8" s="261"/>
      <c r="I8" s="269"/>
    </row>
    <row r="9" spans="1:10" ht="20.399999999999999">
      <c r="A9" s="237" t="s">
        <v>577</v>
      </c>
      <c r="B9" s="273" t="s">
        <v>578</v>
      </c>
      <c r="C9" s="272">
        <v>3578.89</v>
      </c>
      <c r="D9" s="272">
        <v>3578.89</v>
      </c>
      <c r="E9" s="271"/>
      <c r="F9" s="271"/>
      <c r="G9" s="270"/>
      <c r="H9" s="261" t="s">
        <v>1427</v>
      </c>
      <c r="I9" s="479" t="s">
        <v>1428</v>
      </c>
    </row>
    <row r="10" spans="1:10">
      <c r="A10" s="237" t="s">
        <v>579</v>
      </c>
      <c r="B10" s="273" t="s">
        <v>580</v>
      </c>
      <c r="C10" s="272">
        <v>2367</v>
      </c>
      <c r="D10" s="272">
        <v>2367</v>
      </c>
      <c r="E10" s="271"/>
      <c r="F10" s="271"/>
      <c r="G10" s="270"/>
      <c r="H10" s="261" t="s">
        <v>1429</v>
      </c>
      <c r="I10" s="479" t="s">
        <v>1428</v>
      </c>
    </row>
    <row r="11" spans="1:10">
      <c r="A11" s="237" t="s">
        <v>581</v>
      </c>
      <c r="B11" s="273" t="s">
        <v>582</v>
      </c>
      <c r="C11" s="272">
        <v>928</v>
      </c>
      <c r="D11" s="272">
        <v>928</v>
      </c>
      <c r="E11" s="271"/>
      <c r="F11" s="271"/>
      <c r="G11" s="270"/>
      <c r="H11" s="261" t="s">
        <v>1429</v>
      </c>
      <c r="I11" s="479" t="s">
        <v>1428</v>
      </c>
    </row>
    <row r="12" spans="1:10">
      <c r="A12" s="237" t="s">
        <v>583</v>
      </c>
      <c r="B12" s="273" t="s">
        <v>584</v>
      </c>
      <c r="C12" s="272">
        <v>1000</v>
      </c>
      <c r="D12" s="272">
        <v>1000</v>
      </c>
      <c r="E12" s="271"/>
      <c r="F12" s="271"/>
      <c r="G12" s="270"/>
      <c r="H12" s="261" t="s">
        <v>1429</v>
      </c>
      <c r="I12" s="479" t="s">
        <v>1428</v>
      </c>
    </row>
    <row r="13" spans="1:10">
      <c r="A13" s="237" t="s">
        <v>585</v>
      </c>
      <c r="B13" s="273" t="s">
        <v>586</v>
      </c>
      <c r="C13" s="272">
        <v>9996.1200000000008</v>
      </c>
      <c r="D13" s="272">
        <v>9996.1200000000008</v>
      </c>
      <c r="E13" s="271"/>
      <c r="F13" s="271"/>
      <c r="G13" s="270"/>
      <c r="H13" s="261" t="s">
        <v>1429</v>
      </c>
      <c r="I13" s="479" t="s">
        <v>1428</v>
      </c>
    </row>
    <row r="14" spans="1:10">
      <c r="A14" s="237" t="s">
        <v>587</v>
      </c>
      <c r="B14" s="273" t="s">
        <v>588</v>
      </c>
      <c r="C14" s="272">
        <v>2100</v>
      </c>
      <c r="D14" s="272">
        <v>2100</v>
      </c>
      <c r="E14" s="271"/>
      <c r="F14" s="271"/>
      <c r="G14" s="270"/>
      <c r="H14" s="261" t="s">
        <v>1429</v>
      </c>
      <c r="I14" s="479" t="s">
        <v>1428</v>
      </c>
    </row>
    <row r="15" spans="1:10">
      <c r="A15" s="237" t="s">
        <v>589</v>
      </c>
      <c r="B15" s="273" t="s">
        <v>590</v>
      </c>
      <c r="C15" s="272">
        <v>269.98</v>
      </c>
      <c r="D15" s="272">
        <v>269.98</v>
      </c>
      <c r="E15" s="271"/>
      <c r="F15" s="271"/>
      <c r="G15" s="270"/>
      <c r="H15" s="261" t="s">
        <v>1429</v>
      </c>
      <c r="I15" s="479" t="s">
        <v>1428</v>
      </c>
    </row>
    <row r="16" spans="1:10">
      <c r="A16" s="237" t="s">
        <v>591</v>
      </c>
      <c r="B16" s="273" t="s">
        <v>592</v>
      </c>
      <c r="C16" s="272">
        <v>446.57</v>
      </c>
      <c r="D16" s="272">
        <v>446.57</v>
      </c>
      <c r="E16" s="271"/>
      <c r="F16" s="271"/>
      <c r="G16" s="270"/>
      <c r="H16" s="261" t="s">
        <v>1429</v>
      </c>
      <c r="I16" s="479" t="s">
        <v>1428</v>
      </c>
    </row>
    <row r="17" spans="1:9">
      <c r="A17" s="237" t="s">
        <v>593</v>
      </c>
      <c r="B17" s="273" t="s">
        <v>594</v>
      </c>
      <c r="C17" s="272">
        <v>12114.9</v>
      </c>
      <c r="D17" s="272">
        <v>12114.9</v>
      </c>
      <c r="E17" s="271"/>
      <c r="F17" s="271"/>
      <c r="G17" s="270"/>
      <c r="H17" s="261" t="s">
        <v>1429</v>
      </c>
      <c r="I17" s="479" t="s">
        <v>1428</v>
      </c>
    </row>
    <row r="18" spans="1:9">
      <c r="A18" s="237" t="s">
        <v>595</v>
      </c>
      <c r="B18" s="273" t="s">
        <v>596</v>
      </c>
      <c r="C18" s="272">
        <v>158953.99</v>
      </c>
      <c r="D18" s="272">
        <v>158953.99</v>
      </c>
      <c r="E18" s="271"/>
      <c r="F18" s="271"/>
      <c r="G18" s="270"/>
      <c r="H18" s="261" t="s">
        <v>1429</v>
      </c>
      <c r="I18" s="479" t="s">
        <v>1428</v>
      </c>
    </row>
    <row r="19" spans="1:9">
      <c r="A19" s="237" t="s">
        <v>597</v>
      </c>
      <c r="B19" s="273" t="s">
        <v>598</v>
      </c>
      <c r="C19" s="272">
        <v>56693.86</v>
      </c>
      <c r="D19" s="272">
        <v>56693.86</v>
      </c>
      <c r="E19" s="271"/>
      <c r="F19" s="271"/>
      <c r="G19" s="270"/>
      <c r="H19" s="261" t="s">
        <v>1429</v>
      </c>
      <c r="I19" s="479" t="s">
        <v>1428</v>
      </c>
    </row>
    <row r="20" spans="1:9">
      <c r="A20" s="237" t="s">
        <v>599</v>
      </c>
      <c r="B20" s="273" t="s">
        <v>1426</v>
      </c>
      <c r="C20" s="272">
        <v>95.1</v>
      </c>
      <c r="D20" s="272">
        <v>95.1</v>
      </c>
      <c r="E20" s="271"/>
      <c r="F20" s="271"/>
      <c r="G20" s="270"/>
      <c r="H20" s="261" t="s">
        <v>1429</v>
      </c>
      <c r="I20" s="479" t="s">
        <v>1428</v>
      </c>
    </row>
    <row r="21" spans="1:9">
      <c r="A21" s="237" t="s">
        <v>600</v>
      </c>
      <c r="B21" s="273" t="s">
        <v>601</v>
      </c>
      <c r="C21" s="272">
        <v>0.09</v>
      </c>
      <c r="D21" s="272">
        <v>0.09</v>
      </c>
      <c r="E21" s="271"/>
      <c r="F21" s="271"/>
      <c r="G21" s="270"/>
      <c r="H21" s="261" t="s">
        <v>1429</v>
      </c>
      <c r="I21" s="479" t="s">
        <v>1428</v>
      </c>
    </row>
    <row r="22" spans="1:9" ht="20.399999999999999">
      <c r="A22" s="237" t="s">
        <v>602</v>
      </c>
      <c r="B22" s="273" t="s">
        <v>578</v>
      </c>
      <c r="C22" s="272">
        <v>16320.49</v>
      </c>
      <c r="D22" s="272">
        <v>16320.49</v>
      </c>
      <c r="E22" s="271"/>
      <c r="F22" s="271"/>
      <c r="G22" s="270"/>
      <c r="H22" s="261" t="s">
        <v>1427</v>
      </c>
      <c r="I22" s="479" t="s">
        <v>1428</v>
      </c>
    </row>
    <row r="23" spans="1:9">
      <c r="A23" s="237" t="s">
        <v>603</v>
      </c>
      <c r="B23" s="273" t="s">
        <v>580</v>
      </c>
      <c r="C23" s="272">
        <v>116166.9</v>
      </c>
      <c r="D23" s="272"/>
      <c r="E23" s="272">
        <v>116166.9</v>
      </c>
      <c r="F23" s="271"/>
      <c r="G23" s="270"/>
      <c r="H23" s="261" t="s">
        <v>1431</v>
      </c>
      <c r="I23" s="479" t="s">
        <v>1428</v>
      </c>
    </row>
    <row r="24" spans="1:9" ht="20.399999999999999">
      <c r="A24" s="237" t="s">
        <v>604</v>
      </c>
      <c r="B24" s="273" t="s">
        <v>605</v>
      </c>
      <c r="C24" s="272">
        <v>2500</v>
      </c>
      <c r="D24" s="272">
        <v>2500</v>
      </c>
      <c r="E24" s="271"/>
      <c r="F24" s="271"/>
      <c r="G24" s="270"/>
      <c r="H24" s="261" t="s">
        <v>1430</v>
      </c>
      <c r="I24" s="479" t="s">
        <v>1428</v>
      </c>
    </row>
    <row r="25" spans="1:9" ht="20.399999999999999">
      <c r="A25" s="237" t="s">
        <v>606</v>
      </c>
      <c r="B25" s="273" t="s">
        <v>607</v>
      </c>
      <c r="C25" s="272">
        <v>9977.08</v>
      </c>
      <c r="D25" s="272">
        <v>9977.08</v>
      </c>
      <c r="E25" s="271"/>
      <c r="F25" s="271"/>
      <c r="G25" s="270"/>
      <c r="H25" s="261" t="s">
        <v>1430</v>
      </c>
      <c r="I25" s="479" t="s">
        <v>1428</v>
      </c>
    </row>
    <row r="26" spans="1:9" ht="20.399999999999999">
      <c r="A26" s="237" t="s">
        <v>608</v>
      </c>
      <c r="B26" s="273" t="s">
        <v>609</v>
      </c>
      <c r="C26" s="272">
        <v>283.33</v>
      </c>
      <c r="D26" s="272">
        <v>283.33</v>
      </c>
      <c r="E26" s="271"/>
      <c r="F26" s="271"/>
      <c r="G26" s="270"/>
      <c r="H26" s="261" t="s">
        <v>1430</v>
      </c>
      <c r="I26" s="479" t="s">
        <v>1428</v>
      </c>
    </row>
    <row r="27" spans="1:9" ht="20.399999999999999">
      <c r="A27" s="237" t="s">
        <v>610</v>
      </c>
      <c r="B27" s="273" t="s">
        <v>611</v>
      </c>
      <c r="C27" s="272">
        <v>8567.52</v>
      </c>
      <c r="D27" s="272">
        <v>8567.52</v>
      </c>
      <c r="E27" s="271"/>
      <c r="F27" s="271"/>
      <c r="G27" s="270"/>
      <c r="H27" s="261" t="s">
        <v>1430</v>
      </c>
      <c r="I27" s="479" t="s">
        <v>1428</v>
      </c>
    </row>
    <row r="28" spans="1:9" ht="20.399999999999999">
      <c r="A28" s="237" t="s">
        <v>612</v>
      </c>
      <c r="B28" s="273" t="s">
        <v>613</v>
      </c>
      <c r="C28" s="272">
        <v>250</v>
      </c>
      <c r="D28" s="272">
        <v>250</v>
      </c>
      <c r="E28" s="271"/>
      <c r="F28" s="271"/>
      <c r="G28" s="270"/>
      <c r="H28" s="261" t="s">
        <v>1430</v>
      </c>
      <c r="I28" s="479" t="s">
        <v>1428</v>
      </c>
    </row>
    <row r="29" spans="1:9" ht="20.399999999999999">
      <c r="A29" s="237" t="s">
        <v>614</v>
      </c>
      <c r="B29" s="273" t="s">
        <v>615</v>
      </c>
      <c r="C29" s="272">
        <v>3000</v>
      </c>
      <c r="D29" s="272">
        <v>3000</v>
      </c>
      <c r="E29" s="271"/>
      <c r="F29" s="271"/>
      <c r="G29" s="270"/>
      <c r="H29" s="261" t="s">
        <v>1430</v>
      </c>
      <c r="I29" s="479" t="s">
        <v>1428</v>
      </c>
    </row>
    <row r="30" spans="1:9" ht="20.399999999999999">
      <c r="A30" s="237" t="s">
        <v>616</v>
      </c>
      <c r="B30" s="273" t="s">
        <v>617</v>
      </c>
      <c r="C30" s="272">
        <v>750</v>
      </c>
      <c r="D30" s="272">
        <v>750</v>
      </c>
      <c r="E30" s="271"/>
      <c r="F30" s="271"/>
      <c r="G30" s="270"/>
      <c r="H30" s="261" t="s">
        <v>1430</v>
      </c>
      <c r="I30" s="479" t="s">
        <v>1428</v>
      </c>
    </row>
    <row r="31" spans="1:9" ht="20.399999999999999">
      <c r="A31" s="237" t="s">
        <v>618</v>
      </c>
      <c r="B31" s="273" t="s">
        <v>619</v>
      </c>
      <c r="C31" s="272">
        <v>7000</v>
      </c>
      <c r="D31" s="272">
        <v>7000</v>
      </c>
      <c r="E31" s="271"/>
      <c r="F31" s="271"/>
      <c r="G31" s="270"/>
      <c r="H31" s="261" t="s">
        <v>1430</v>
      </c>
      <c r="I31" s="479" t="s">
        <v>1428</v>
      </c>
    </row>
    <row r="32" spans="1:9" ht="20.399999999999999">
      <c r="A32" s="237" t="s">
        <v>620</v>
      </c>
      <c r="B32" s="273" t="s">
        <v>621</v>
      </c>
      <c r="C32" s="272">
        <v>1049.04</v>
      </c>
      <c r="D32" s="272">
        <v>1049.04</v>
      </c>
      <c r="E32" s="271"/>
      <c r="F32" s="271"/>
      <c r="G32" s="270"/>
      <c r="H32" s="261" t="s">
        <v>1430</v>
      </c>
      <c r="I32" s="479" t="s">
        <v>1428</v>
      </c>
    </row>
    <row r="33" spans="1:9" ht="20.399999999999999">
      <c r="A33" s="237" t="s">
        <v>622</v>
      </c>
      <c r="B33" s="273" t="s">
        <v>623</v>
      </c>
      <c r="C33" s="272">
        <v>431.55</v>
      </c>
      <c r="D33" s="272">
        <v>431.55</v>
      </c>
      <c r="E33" s="271"/>
      <c r="F33" s="271"/>
      <c r="G33" s="270"/>
      <c r="H33" s="261" t="s">
        <v>1430</v>
      </c>
      <c r="I33" s="479" t="s">
        <v>1428</v>
      </c>
    </row>
    <row r="34" spans="1:9" ht="20.399999999999999">
      <c r="A34" s="237" t="s">
        <v>624</v>
      </c>
      <c r="B34" s="273" t="s">
        <v>625</v>
      </c>
      <c r="C34" s="272">
        <v>1462.13</v>
      </c>
      <c r="D34" s="272">
        <v>1462.13</v>
      </c>
      <c r="E34" s="271"/>
      <c r="F34" s="271"/>
      <c r="G34" s="270"/>
      <c r="H34" s="261" t="s">
        <v>1430</v>
      </c>
      <c r="I34" s="479" t="s">
        <v>1428</v>
      </c>
    </row>
    <row r="35" spans="1:9" ht="20.399999999999999">
      <c r="A35" s="237" t="s">
        <v>626</v>
      </c>
      <c r="B35" s="273" t="s">
        <v>627</v>
      </c>
      <c r="C35" s="272">
        <v>439.8</v>
      </c>
      <c r="D35" s="272">
        <v>439.8</v>
      </c>
      <c r="E35" s="271"/>
      <c r="F35" s="271"/>
      <c r="G35" s="270"/>
      <c r="H35" s="261" t="s">
        <v>1430</v>
      </c>
      <c r="I35" s="479" t="s">
        <v>1428</v>
      </c>
    </row>
    <row r="36" spans="1:9" ht="20.399999999999999">
      <c r="A36" s="237" t="s">
        <v>628</v>
      </c>
      <c r="B36" s="273" t="s">
        <v>629</v>
      </c>
      <c r="C36" s="272">
        <v>693.45</v>
      </c>
      <c r="D36" s="272">
        <v>693.45</v>
      </c>
      <c r="E36" s="271"/>
      <c r="F36" s="271"/>
      <c r="G36" s="270"/>
      <c r="H36" s="261" t="s">
        <v>1430</v>
      </c>
      <c r="I36" s="479" t="s">
        <v>1428</v>
      </c>
    </row>
    <row r="37" spans="1:9" ht="20.399999999999999">
      <c r="A37" s="237" t="s">
        <v>630</v>
      </c>
      <c r="B37" s="273" t="s">
        <v>631</v>
      </c>
      <c r="C37" s="272">
        <v>119.1</v>
      </c>
      <c r="D37" s="272">
        <v>119.1</v>
      </c>
      <c r="E37" s="271"/>
      <c r="F37" s="271"/>
      <c r="G37" s="270"/>
      <c r="H37" s="261" t="s">
        <v>1430</v>
      </c>
      <c r="I37" s="479" t="s">
        <v>1428</v>
      </c>
    </row>
    <row r="38" spans="1:9" ht="20.399999999999999">
      <c r="A38" s="237" t="s">
        <v>632</v>
      </c>
      <c r="B38" s="273" t="s">
        <v>633</v>
      </c>
      <c r="C38" s="272">
        <v>179.1</v>
      </c>
      <c r="D38" s="272">
        <v>179.1</v>
      </c>
      <c r="E38" s="271"/>
      <c r="F38" s="271"/>
      <c r="G38" s="270"/>
      <c r="H38" s="261" t="s">
        <v>1430</v>
      </c>
      <c r="I38" s="479" t="s">
        <v>1428</v>
      </c>
    </row>
    <row r="39" spans="1:9" ht="20.399999999999999">
      <c r="A39" s="237" t="s">
        <v>634</v>
      </c>
      <c r="B39" s="273" t="s">
        <v>635</v>
      </c>
      <c r="C39" s="272">
        <v>215.78</v>
      </c>
      <c r="D39" s="272">
        <v>215.78</v>
      </c>
      <c r="E39" s="271"/>
      <c r="F39" s="271"/>
      <c r="G39" s="270"/>
      <c r="H39" s="261" t="s">
        <v>1430</v>
      </c>
      <c r="I39" s="479" t="s">
        <v>1428</v>
      </c>
    </row>
    <row r="40" spans="1:9" ht="20.399999999999999">
      <c r="A40" s="237" t="s">
        <v>636</v>
      </c>
      <c r="B40" s="273" t="s">
        <v>637</v>
      </c>
      <c r="C40" s="272">
        <v>2389.04</v>
      </c>
      <c r="D40" s="272">
        <v>2389.04</v>
      </c>
      <c r="E40" s="271"/>
      <c r="F40" s="271"/>
      <c r="G40" s="270"/>
      <c r="H40" s="261" t="s">
        <v>1430</v>
      </c>
      <c r="I40" s="479" t="s">
        <v>1428</v>
      </c>
    </row>
    <row r="41" spans="1:9" ht="20.399999999999999">
      <c r="A41" s="237" t="s">
        <v>638</v>
      </c>
      <c r="B41" s="273" t="s">
        <v>639</v>
      </c>
      <c r="C41" s="272">
        <v>1815.5</v>
      </c>
      <c r="D41" s="272">
        <v>1815.5</v>
      </c>
      <c r="E41" s="271"/>
      <c r="F41" s="271"/>
      <c r="G41" s="270"/>
      <c r="H41" s="261" t="s">
        <v>1430</v>
      </c>
      <c r="I41" s="479" t="s">
        <v>1428</v>
      </c>
    </row>
    <row r="42" spans="1:9" ht="20.399999999999999">
      <c r="A42" s="237" t="s">
        <v>640</v>
      </c>
      <c r="B42" s="273" t="s">
        <v>641</v>
      </c>
      <c r="C42" s="272">
        <v>1528.03</v>
      </c>
      <c r="D42" s="272">
        <v>1528.03</v>
      </c>
      <c r="E42" s="271"/>
      <c r="F42" s="271"/>
      <c r="G42" s="270"/>
      <c r="H42" s="261" t="s">
        <v>1430</v>
      </c>
      <c r="I42" s="479" t="s">
        <v>1428</v>
      </c>
    </row>
    <row r="43" spans="1:9" ht="20.399999999999999">
      <c r="A43" s="237" t="s">
        <v>642</v>
      </c>
      <c r="B43" s="273" t="s">
        <v>643</v>
      </c>
      <c r="C43" s="272">
        <v>2961.59</v>
      </c>
      <c r="D43" s="272">
        <v>2961.59</v>
      </c>
      <c r="E43" s="271"/>
      <c r="F43" s="271"/>
      <c r="G43" s="270"/>
      <c r="H43" s="261" t="s">
        <v>1430</v>
      </c>
      <c r="I43" s="479" t="s">
        <v>1428</v>
      </c>
    </row>
    <row r="44" spans="1:9" ht="20.399999999999999">
      <c r="A44" s="237" t="s">
        <v>644</v>
      </c>
      <c r="B44" s="273" t="s">
        <v>645</v>
      </c>
      <c r="C44" s="272">
        <v>367.75</v>
      </c>
      <c r="D44" s="272">
        <v>367.75</v>
      </c>
      <c r="E44" s="271"/>
      <c r="F44" s="271"/>
      <c r="G44" s="270"/>
      <c r="H44" s="261" t="s">
        <v>1430</v>
      </c>
      <c r="I44" s="479" t="s">
        <v>1428</v>
      </c>
    </row>
    <row r="45" spans="1:9" ht="20.399999999999999">
      <c r="A45" s="237" t="s">
        <v>646</v>
      </c>
      <c r="B45" s="273" t="s">
        <v>647</v>
      </c>
      <c r="C45" s="272">
        <v>546.04999999999995</v>
      </c>
      <c r="D45" s="272">
        <v>546.04999999999995</v>
      </c>
      <c r="E45" s="271"/>
      <c r="F45" s="271"/>
      <c r="G45" s="270"/>
      <c r="H45" s="261" t="s">
        <v>1430</v>
      </c>
      <c r="I45" s="479" t="s">
        <v>1428</v>
      </c>
    </row>
    <row r="46" spans="1:9" ht="20.399999999999999">
      <c r="A46" s="237" t="s">
        <v>648</v>
      </c>
      <c r="B46" s="273" t="s">
        <v>649</v>
      </c>
      <c r="C46" s="272">
        <v>3015.53</v>
      </c>
      <c r="D46" s="272">
        <v>3015.53</v>
      </c>
      <c r="E46" s="271"/>
      <c r="F46" s="271"/>
      <c r="G46" s="270"/>
      <c r="H46" s="261" t="s">
        <v>1430</v>
      </c>
      <c r="I46" s="479" t="s">
        <v>1428</v>
      </c>
    </row>
    <row r="47" spans="1:9" ht="20.399999999999999">
      <c r="A47" s="237" t="s">
        <v>650</v>
      </c>
      <c r="B47" s="273" t="s">
        <v>651</v>
      </c>
      <c r="C47" s="272">
        <v>1894.63</v>
      </c>
      <c r="D47" s="272">
        <v>1894.63</v>
      </c>
      <c r="E47" s="271"/>
      <c r="F47" s="271"/>
      <c r="G47" s="270"/>
      <c r="H47" s="261" t="s">
        <v>1430</v>
      </c>
      <c r="I47" s="479" t="s">
        <v>1428</v>
      </c>
    </row>
    <row r="48" spans="1:9" ht="20.399999999999999">
      <c r="A48" s="237" t="s">
        <v>652</v>
      </c>
      <c r="B48" s="273" t="s">
        <v>653</v>
      </c>
      <c r="C48" s="272">
        <v>871.29</v>
      </c>
      <c r="D48" s="272">
        <v>871.29</v>
      </c>
      <c r="E48" s="271"/>
      <c r="F48" s="271"/>
      <c r="G48" s="270"/>
      <c r="H48" s="261" t="s">
        <v>1430</v>
      </c>
      <c r="I48" s="479" t="s">
        <v>1428</v>
      </c>
    </row>
    <row r="49" spans="1:9" ht="20.399999999999999">
      <c r="A49" s="237" t="s">
        <v>654</v>
      </c>
      <c r="B49" s="273" t="s">
        <v>655</v>
      </c>
      <c r="C49" s="272">
        <v>515.61</v>
      </c>
      <c r="D49" s="272">
        <v>515.61</v>
      </c>
      <c r="E49" s="271"/>
      <c r="F49" s="271"/>
      <c r="G49" s="270"/>
      <c r="H49" s="261" t="s">
        <v>1430</v>
      </c>
      <c r="I49" s="479" t="s">
        <v>1428</v>
      </c>
    </row>
    <row r="50" spans="1:9" ht="20.399999999999999">
      <c r="A50" s="237" t="s">
        <v>656</v>
      </c>
      <c r="B50" s="273" t="s">
        <v>657</v>
      </c>
      <c r="C50" s="272">
        <v>85.58</v>
      </c>
      <c r="D50" s="272">
        <v>85.58</v>
      </c>
      <c r="E50" s="271"/>
      <c r="F50" s="271"/>
      <c r="G50" s="270"/>
      <c r="H50" s="261" t="s">
        <v>1430</v>
      </c>
      <c r="I50" s="479" t="s">
        <v>1428</v>
      </c>
    </row>
    <row r="51" spans="1:9" ht="20.399999999999999">
      <c r="A51" s="237" t="s">
        <v>658</v>
      </c>
      <c r="B51" s="273" t="s">
        <v>659</v>
      </c>
      <c r="C51" s="272">
        <v>719.34</v>
      </c>
      <c r="D51" s="272">
        <v>719.34</v>
      </c>
      <c r="E51" s="271"/>
      <c r="F51" s="271"/>
      <c r="G51" s="270"/>
      <c r="H51" s="261" t="s">
        <v>1430</v>
      </c>
      <c r="I51" s="479" t="s">
        <v>1428</v>
      </c>
    </row>
    <row r="52" spans="1:9" ht="20.399999999999999">
      <c r="A52" s="237" t="s">
        <v>660</v>
      </c>
      <c r="B52" s="273" t="s">
        <v>661</v>
      </c>
      <c r="C52" s="272">
        <v>431.55</v>
      </c>
      <c r="D52" s="272">
        <v>431.55</v>
      </c>
      <c r="E52" s="271"/>
      <c r="F52" s="271"/>
      <c r="G52" s="270"/>
      <c r="H52" s="261" t="s">
        <v>1430</v>
      </c>
      <c r="I52" s="479" t="s">
        <v>1428</v>
      </c>
    </row>
    <row r="53" spans="1:9" ht="20.399999999999999">
      <c r="A53" s="237" t="s">
        <v>662</v>
      </c>
      <c r="B53" s="273" t="s">
        <v>663</v>
      </c>
      <c r="C53" s="272">
        <v>845.91</v>
      </c>
      <c r="D53" s="272">
        <v>845.91</v>
      </c>
      <c r="E53" s="271"/>
      <c r="F53" s="271"/>
      <c r="G53" s="270"/>
      <c r="H53" s="261" t="s">
        <v>1430</v>
      </c>
      <c r="I53" s="479" t="s">
        <v>1428</v>
      </c>
    </row>
    <row r="54" spans="1:9" ht="20.399999999999999">
      <c r="A54" s="237" t="s">
        <v>664</v>
      </c>
      <c r="B54" s="273" t="s">
        <v>665</v>
      </c>
      <c r="C54" s="272">
        <v>1051.83</v>
      </c>
      <c r="D54" s="272">
        <v>1051.83</v>
      </c>
      <c r="E54" s="271"/>
      <c r="F54" s="271"/>
      <c r="G54" s="270"/>
      <c r="H54" s="261" t="s">
        <v>1430</v>
      </c>
      <c r="I54" s="479" t="s">
        <v>1428</v>
      </c>
    </row>
    <row r="55" spans="1:9" ht="20.399999999999999">
      <c r="A55" s="237" t="s">
        <v>666</v>
      </c>
      <c r="B55" s="273" t="s">
        <v>667</v>
      </c>
      <c r="C55" s="272">
        <v>215.78</v>
      </c>
      <c r="D55" s="272">
        <v>215.78</v>
      </c>
      <c r="E55" s="271"/>
      <c r="F55" s="271"/>
      <c r="G55" s="270"/>
      <c r="H55" s="261" t="s">
        <v>1430</v>
      </c>
      <c r="I55" s="479" t="s">
        <v>1428</v>
      </c>
    </row>
    <row r="56" spans="1:9" ht="20.399999999999999">
      <c r="A56" s="237" t="s">
        <v>668</v>
      </c>
      <c r="B56" s="273" t="s">
        <v>669</v>
      </c>
      <c r="C56" s="272">
        <v>215.78</v>
      </c>
      <c r="D56" s="272">
        <v>215.78</v>
      </c>
      <c r="E56" s="271"/>
      <c r="F56" s="271"/>
      <c r="G56" s="270"/>
      <c r="H56" s="261" t="s">
        <v>1430</v>
      </c>
      <c r="I56" s="479" t="s">
        <v>1428</v>
      </c>
    </row>
    <row r="57" spans="1:9" ht="20.399999999999999">
      <c r="A57" s="237" t="s">
        <v>670</v>
      </c>
      <c r="B57" s="273" t="s">
        <v>671</v>
      </c>
      <c r="C57" s="272">
        <v>1463.67</v>
      </c>
      <c r="D57" s="272">
        <v>1463.67</v>
      </c>
      <c r="E57" s="271"/>
      <c r="F57" s="271"/>
      <c r="G57" s="270"/>
      <c r="H57" s="261" t="s">
        <v>1430</v>
      </c>
      <c r="I57" s="479" t="s">
        <v>1428</v>
      </c>
    </row>
    <row r="58" spans="1:9" ht="20.399999999999999">
      <c r="A58" s="237" t="s">
        <v>672</v>
      </c>
      <c r="B58" s="273" t="s">
        <v>673</v>
      </c>
      <c r="C58" s="272">
        <v>600</v>
      </c>
      <c r="D58" s="272">
        <v>600</v>
      </c>
      <c r="E58" s="271"/>
      <c r="F58" s="271"/>
      <c r="G58" s="270"/>
      <c r="H58" s="261" t="s">
        <v>1430</v>
      </c>
      <c r="I58" s="479" t="s">
        <v>1428</v>
      </c>
    </row>
    <row r="59" spans="1:9" ht="20.399999999999999">
      <c r="A59" s="237" t="s">
        <v>674</v>
      </c>
      <c r="B59" s="273" t="s">
        <v>675</v>
      </c>
      <c r="C59" s="272">
        <v>600</v>
      </c>
      <c r="D59" s="272">
        <v>600</v>
      </c>
      <c r="E59" s="271"/>
      <c r="F59" s="271"/>
      <c r="G59" s="270"/>
      <c r="H59" s="261" t="s">
        <v>1430</v>
      </c>
      <c r="I59" s="479" t="s">
        <v>1428</v>
      </c>
    </row>
    <row r="60" spans="1:9" ht="20.399999999999999">
      <c r="A60" s="237" t="s">
        <v>676</v>
      </c>
      <c r="B60" s="273" t="s">
        <v>677</v>
      </c>
      <c r="C60" s="272">
        <v>600</v>
      </c>
      <c r="D60" s="272">
        <v>600</v>
      </c>
      <c r="E60" s="271"/>
      <c r="F60" s="271"/>
      <c r="G60" s="270"/>
      <c r="H60" s="261" t="s">
        <v>1430</v>
      </c>
      <c r="I60" s="479" t="s">
        <v>1428</v>
      </c>
    </row>
    <row r="61" spans="1:9" ht="20.399999999999999">
      <c r="A61" s="237" t="s">
        <v>678</v>
      </c>
      <c r="B61" s="273" t="s">
        <v>679</v>
      </c>
      <c r="C61" s="272">
        <v>1089.28</v>
      </c>
      <c r="D61" s="272">
        <v>1089.28</v>
      </c>
      <c r="E61" s="271"/>
      <c r="F61" s="271"/>
      <c r="G61" s="270"/>
      <c r="H61" s="261" t="s">
        <v>1430</v>
      </c>
      <c r="I61" s="479" t="s">
        <v>1428</v>
      </c>
    </row>
    <row r="62" spans="1:9" ht="20.399999999999999">
      <c r="A62" s="237" t="s">
        <v>680</v>
      </c>
      <c r="B62" s="273" t="s">
        <v>681</v>
      </c>
      <c r="C62" s="272">
        <v>56.25</v>
      </c>
      <c r="D62" s="272">
        <v>56.25</v>
      </c>
      <c r="E62" s="271"/>
      <c r="F62" s="271"/>
      <c r="G62" s="270"/>
      <c r="H62" s="261" t="s">
        <v>1430</v>
      </c>
      <c r="I62" s="479" t="s">
        <v>1428</v>
      </c>
    </row>
    <row r="63" spans="1:9" ht="20.399999999999999">
      <c r="A63" s="237" t="s">
        <v>682</v>
      </c>
      <c r="B63" s="273" t="s">
        <v>683</v>
      </c>
      <c r="C63" s="272">
        <v>973</v>
      </c>
      <c r="D63" s="272">
        <v>973</v>
      </c>
      <c r="E63" s="271"/>
      <c r="F63" s="271"/>
      <c r="G63" s="270"/>
      <c r="H63" s="261" t="s">
        <v>1430</v>
      </c>
      <c r="I63" s="479" t="s">
        <v>1428</v>
      </c>
    </row>
    <row r="64" spans="1:9" ht="20.399999999999999">
      <c r="A64" s="237" t="s">
        <v>684</v>
      </c>
      <c r="B64" s="273" t="s">
        <v>685</v>
      </c>
      <c r="C64" s="272">
        <v>600</v>
      </c>
      <c r="D64" s="272">
        <v>600</v>
      </c>
      <c r="E64" s="271"/>
      <c r="F64" s="271"/>
      <c r="G64" s="270"/>
      <c r="H64" s="261" t="s">
        <v>1430</v>
      </c>
      <c r="I64" s="479" t="s">
        <v>1428</v>
      </c>
    </row>
    <row r="65" spans="1:9" ht="20.399999999999999">
      <c r="A65" s="237" t="s">
        <v>686</v>
      </c>
      <c r="B65" s="273" t="s">
        <v>601</v>
      </c>
      <c r="C65" s="272">
        <v>0.06</v>
      </c>
      <c r="D65" s="272">
        <v>0.06</v>
      </c>
      <c r="E65" s="271"/>
      <c r="F65" s="271"/>
      <c r="G65" s="270"/>
      <c r="H65" s="261" t="s">
        <v>1430</v>
      </c>
      <c r="I65" s="479" t="s">
        <v>1428</v>
      </c>
    </row>
    <row r="66" spans="1:9" ht="20.399999999999999">
      <c r="A66" s="237" t="s">
        <v>687</v>
      </c>
      <c r="B66" s="273" t="s">
        <v>688</v>
      </c>
      <c r="C66" s="272">
        <v>4018.28</v>
      </c>
      <c r="D66" s="272">
        <v>4018.28</v>
      </c>
      <c r="E66" s="271"/>
      <c r="F66" s="271"/>
      <c r="G66" s="270"/>
      <c r="H66" s="261" t="s">
        <v>1430</v>
      </c>
      <c r="I66" s="479" t="s">
        <v>1428</v>
      </c>
    </row>
    <row r="67" spans="1:9">
      <c r="A67" s="237"/>
      <c r="B67" s="273"/>
      <c r="C67" s="272"/>
      <c r="D67" s="271"/>
      <c r="E67" s="271"/>
      <c r="F67" s="271"/>
      <c r="G67" s="270"/>
      <c r="H67" s="261"/>
      <c r="I67" s="269"/>
    </row>
    <row r="68" spans="1:9">
      <c r="A68" s="251"/>
      <c r="B68" s="251" t="s">
        <v>285</v>
      </c>
      <c r="C68" s="250">
        <f>SUM(C9:C67)</f>
        <v>447421.10000000015</v>
      </c>
      <c r="D68" s="250">
        <f>SUM(D8:D67)</f>
        <v>331254.20000000013</v>
      </c>
      <c r="E68" s="250">
        <f>SUM(E8:E67)</f>
        <v>116166.9</v>
      </c>
      <c r="F68" s="250">
        <f>SUM(F8:F67)</f>
        <v>0</v>
      </c>
      <c r="G68" s="250">
        <f>SUM(G8:G67)</f>
        <v>0</v>
      </c>
      <c r="H68" s="244"/>
      <c r="I68" s="244"/>
    </row>
    <row r="69" spans="1:9">
      <c r="A69" s="60"/>
      <c r="B69" s="60"/>
      <c r="C69" s="231"/>
      <c r="D69" s="231"/>
      <c r="E69" s="231"/>
      <c r="F69" s="231"/>
      <c r="G69" s="231"/>
      <c r="H69" s="60"/>
      <c r="I69" s="60"/>
    </row>
    <row r="70" spans="1:9">
      <c r="A70" s="60"/>
      <c r="B70" s="60"/>
      <c r="C70" s="231"/>
      <c r="D70" s="231"/>
      <c r="E70" s="231"/>
      <c r="F70" s="231"/>
      <c r="G70" s="231"/>
      <c r="H70" s="60"/>
      <c r="I70" s="60"/>
    </row>
    <row r="71" spans="1:9" ht="11.25" customHeight="1">
      <c r="A71" s="217" t="s">
        <v>284</v>
      </c>
      <c r="B71" s="230"/>
      <c r="E71" s="265"/>
      <c r="F71" s="265"/>
      <c r="I71" s="267" t="s">
        <v>269</v>
      </c>
    </row>
    <row r="72" spans="1:9">
      <c r="A72" s="266"/>
      <c r="B72" s="266"/>
      <c r="C72" s="265"/>
      <c r="D72" s="265"/>
      <c r="E72" s="265"/>
      <c r="F72" s="265"/>
    </row>
    <row r="73" spans="1:9" ht="15" customHeight="1">
      <c r="A73" s="228" t="s">
        <v>45</v>
      </c>
      <c r="B73" s="227" t="s">
        <v>46</v>
      </c>
      <c r="C73" s="264" t="s">
        <v>268</v>
      </c>
      <c r="D73" s="264" t="s">
        <v>267</v>
      </c>
      <c r="E73" s="264" t="s">
        <v>266</v>
      </c>
      <c r="F73" s="264" t="s">
        <v>265</v>
      </c>
      <c r="G73" s="263" t="s">
        <v>264</v>
      </c>
      <c r="H73" s="227" t="s">
        <v>263</v>
      </c>
      <c r="I73" s="227" t="s">
        <v>262</v>
      </c>
    </row>
    <row r="74" spans="1:9">
      <c r="A74" s="223"/>
      <c r="B74" s="223"/>
      <c r="C74" s="222"/>
      <c r="D74" s="262"/>
      <c r="E74" s="262"/>
      <c r="F74" s="262"/>
      <c r="G74" s="262"/>
      <c r="H74" s="261"/>
      <c r="I74" s="261"/>
    </row>
    <row r="75" spans="1:9">
      <c r="A75" s="223"/>
      <c r="B75" s="223"/>
      <c r="C75" s="222"/>
      <c r="D75" s="262"/>
      <c r="E75" s="262"/>
      <c r="F75" s="262"/>
      <c r="G75" s="262"/>
      <c r="H75" s="261"/>
      <c r="I75" s="261"/>
    </row>
    <row r="76" spans="1:9">
      <c r="A76" s="223"/>
      <c r="B76" s="223"/>
      <c r="C76" s="222"/>
      <c r="D76" s="262"/>
      <c r="E76" s="262"/>
      <c r="F76" s="262"/>
      <c r="G76" s="262"/>
      <c r="H76" s="261"/>
      <c r="I76" s="261"/>
    </row>
    <row r="77" spans="1:9">
      <c r="A77" s="223"/>
      <c r="B77" s="223"/>
      <c r="C77" s="222"/>
      <c r="D77" s="262"/>
      <c r="E77" s="262"/>
      <c r="F77" s="262"/>
      <c r="G77" s="262"/>
      <c r="H77" s="261"/>
      <c r="I77" s="261"/>
    </row>
    <row r="78" spans="1:9">
      <c r="A78" s="62"/>
      <c r="B78" s="62" t="s">
        <v>283</v>
      </c>
      <c r="C78" s="244">
        <f>SUM(C74:C77)</f>
        <v>0</v>
      </c>
      <c r="D78" s="244">
        <f>SUM(D74:D77)</f>
        <v>0</v>
      </c>
      <c r="E78" s="244">
        <f>SUM(E74:E77)</f>
        <v>0</v>
      </c>
      <c r="F78" s="244">
        <f>SUM(F74:F77)</f>
        <v>0</v>
      </c>
      <c r="G78" s="244">
        <f>SUM(G74:G77)</f>
        <v>0</v>
      </c>
      <c r="H78" s="244"/>
      <c r="I78" s="244"/>
    </row>
    <row r="81" spans="1:9">
      <c r="A81" s="217" t="s">
        <v>282</v>
      </c>
      <c r="B81" s="230"/>
      <c r="E81" s="265"/>
      <c r="F81" s="265"/>
      <c r="I81" s="267" t="s">
        <v>269</v>
      </c>
    </row>
    <row r="82" spans="1:9">
      <c r="A82" s="266"/>
      <c r="B82" s="266"/>
      <c r="C82" s="265"/>
      <c r="D82" s="265"/>
      <c r="E82" s="265"/>
      <c r="F82" s="265"/>
    </row>
    <row r="83" spans="1:9">
      <c r="A83" s="228" t="s">
        <v>45</v>
      </c>
      <c r="B83" s="227" t="s">
        <v>46</v>
      </c>
      <c r="C83" s="264" t="s">
        <v>268</v>
      </c>
      <c r="D83" s="264" t="s">
        <v>267</v>
      </c>
      <c r="E83" s="264" t="s">
        <v>266</v>
      </c>
      <c r="F83" s="264" t="s">
        <v>265</v>
      </c>
      <c r="G83" s="263" t="s">
        <v>264</v>
      </c>
      <c r="H83" s="227" t="s">
        <v>263</v>
      </c>
      <c r="I83" s="227" t="s">
        <v>262</v>
      </c>
    </row>
    <row r="84" spans="1:9">
      <c r="A84" s="223"/>
      <c r="B84" s="223"/>
      <c r="C84" s="222"/>
      <c r="D84" s="262"/>
      <c r="E84" s="262"/>
      <c r="F84" s="262"/>
      <c r="G84" s="262"/>
      <c r="H84" s="261"/>
      <c r="I84" s="261"/>
    </row>
    <row r="85" spans="1:9">
      <c r="A85" s="223"/>
      <c r="B85" s="223"/>
      <c r="C85" s="222"/>
      <c r="D85" s="262"/>
      <c r="E85" s="262"/>
      <c r="F85" s="262"/>
      <c r="G85" s="262"/>
      <c r="H85" s="261"/>
      <c r="I85" s="261"/>
    </row>
    <row r="86" spans="1:9">
      <c r="A86" s="223"/>
      <c r="B86" s="223"/>
      <c r="C86" s="222"/>
      <c r="D86" s="262"/>
      <c r="E86" s="262"/>
      <c r="F86" s="262"/>
      <c r="G86" s="262"/>
      <c r="H86" s="261"/>
      <c r="I86" s="261"/>
    </row>
    <row r="87" spans="1:9">
      <c r="A87" s="223"/>
      <c r="B87" s="223"/>
      <c r="C87" s="222"/>
      <c r="D87" s="262"/>
      <c r="E87" s="262"/>
      <c r="F87" s="262"/>
      <c r="G87" s="262"/>
      <c r="H87" s="261"/>
      <c r="I87" s="261"/>
    </row>
    <row r="88" spans="1:9">
      <c r="A88" s="62"/>
      <c r="B88" s="62" t="s">
        <v>281</v>
      </c>
      <c r="C88" s="244">
        <f>SUM(C84:C87)</f>
        <v>0</v>
      </c>
      <c r="D88" s="244">
        <f>SUM(D84:D87)</f>
        <v>0</v>
      </c>
      <c r="E88" s="244">
        <f>SUM(E84:E87)</f>
        <v>0</v>
      </c>
      <c r="F88" s="244">
        <f>SUM(F84:F87)</f>
        <v>0</v>
      </c>
      <c r="G88" s="244">
        <f>SUM(G84:G87)</f>
        <v>0</v>
      </c>
      <c r="H88" s="244"/>
      <c r="I88" s="244"/>
    </row>
    <row r="91" spans="1:9">
      <c r="A91" s="217" t="s">
        <v>280</v>
      </c>
      <c r="B91" s="230"/>
      <c r="E91" s="265"/>
      <c r="F91" s="265"/>
      <c r="I91" s="267" t="s">
        <v>269</v>
      </c>
    </row>
    <row r="92" spans="1:9">
      <c r="A92" s="266"/>
      <c r="B92" s="266"/>
      <c r="C92" s="265"/>
      <c r="D92" s="265"/>
      <c r="E92" s="265"/>
      <c r="F92" s="265"/>
    </row>
    <row r="93" spans="1:9">
      <c r="A93" s="228" t="s">
        <v>45</v>
      </c>
      <c r="B93" s="227" t="s">
        <v>46</v>
      </c>
      <c r="C93" s="264" t="s">
        <v>268</v>
      </c>
      <c r="D93" s="264" t="s">
        <v>267</v>
      </c>
      <c r="E93" s="264" t="s">
        <v>266</v>
      </c>
      <c r="F93" s="264" t="s">
        <v>265</v>
      </c>
      <c r="G93" s="263" t="s">
        <v>264</v>
      </c>
      <c r="H93" s="227" t="s">
        <v>263</v>
      </c>
      <c r="I93" s="227" t="s">
        <v>262</v>
      </c>
    </row>
    <row r="94" spans="1:9">
      <c r="A94" s="223"/>
      <c r="B94" s="223"/>
      <c r="C94" s="222"/>
      <c r="D94" s="262"/>
      <c r="E94" s="262"/>
      <c r="F94" s="262"/>
      <c r="G94" s="262"/>
      <c r="H94" s="261"/>
      <c r="I94" s="261"/>
    </row>
    <row r="95" spans="1:9">
      <c r="A95" s="223"/>
      <c r="B95" s="223"/>
      <c r="C95" s="222"/>
      <c r="D95" s="262"/>
      <c r="E95" s="262"/>
      <c r="F95" s="262"/>
      <c r="G95" s="262"/>
      <c r="H95" s="261"/>
      <c r="I95" s="261"/>
    </row>
    <row r="96" spans="1:9">
      <c r="A96" s="223"/>
      <c r="B96" s="223"/>
      <c r="C96" s="222"/>
      <c r="D96" s="262"/>
      <c r="E96" s="262"/>
      <c r="F96" s="262"/>
      <c r="G96" s="262"/>
      <c r="H96" s="261"/>
      <c r="I96" s="261"/>
    </row>
    <row r="97" spans="1:9">
      <c r="A97" s="223"/>
      <c r="B97" s="223"/>
      <c r="C97" s="222"/>
      <c r="D97" s="262"/>
      <c r="E97" s="262"/>
      <c r="F97" s="262"/>
      <c r="G97" s="262"/>
      <c r="H97" s="261"/>
      <c r="I97" s="261"/>
    </row>
    <row r="98" spans="1:9">
      <c r="A98" s="62"/>
      <c r="B98" s="62" t="s">
        <v>279</v>
      </c>
      <c r="C98" s="244">
        <f>SUM(C94:C97)</f>
        <v>0</v>
      </c>
      <c r="D98" s="244">
        <f>SUM(D94:D97)</f>
        <v>0</v>
      </c>
      <c r="E98" s="244">
        <f>SUM(E94:E97)</f>
        <v>0</v>
      </c>
      <c r="F98" s="244">
        <f>SUM(F94:F97)</f>
        <v>0</v>
      </c>
      <c r="G98" s="244">
        <f>SUM(G94:G97)</f>
        <v>0</v>
      </c>
      <c r="H98" s="244"/>
      <c r="I98" s="244"/>
    </row>
    <row r="101" spans="1:9">
      <c r="A101" s="217" t="s">
        <v>278</v>
      </c>
      <c r="B101" s="230"/>
      <c r="C101" s="265"/>
      <c r="D101" s="265"/>
      <c r="E101" s="265"/>
      <c r="F101" s="265"/>
    </row>
    <row r="102" spans="1:9">
      <c r="A102" s="266"/>
      <c r="B102" s="266"/>
      <c r="C102" s="265"/>
      <c r="D102" s="265"/>
      <c r="E102" s="265"/>
      <c r="F102" s="265"/>
    </row>
    <row r="103" spans="1:9">
      <c r="A103" s="228" t="s">
        <v>45</v>
      </c>
      <c r="B103" s="227" t="s">
        <v>46</v>
      </c>
      <c r="C103" s="264" t="s">
        <v>268</v>
      </c>
      <c r="D103" s="264" t="s">
        <v>267</v>
      </c>
      <c r="E103" s="264" t="s">
        <v>266</v>
      </c>
      <c r="F103" s="264" t="s">
        <v>265</v>
      </c>
      <c r="G103" s="263" t="s">
        <v>264</v>
      </c>
      <c r="H103" s="227" t="s">
        <v>263</v>
      </c>
      <c r="I103" s="227" t="s">
        <v>262</v>
      </c>
    </row>
    <row r="104" spans="1:9">
      <c r="A104" s="223"/>
      <c r="B104" s="223"/>
      <c r="C104" s="222"/>
      <c r="D104" s="262"/>
      <c r="E104" s="262"/>
      <c r="F104" s="262"/>
      <c r="G104" s="262"/>
      <c r="H104" s="261"/>
      <c r="I104" s="261"/>
    </row>
    <row r="105" spans="1:9">
      <c r="A105" s="449" t="s">
        <v>689</v>
      </c>
      <c r="B105" s="449" t="s">
        <v>690</v>
      </c>
      <c r="C105" s="450">
        <v>13357</v>
      </c>
      <c r="D105" s="450"/>
      <c r="E105" s="450"/>
      <c r="F105" s="450">
        <v>13357</v>
      </c>
      <c r="G105" s="262"/>
      <c r="H105" s="282" t="s">
        <v>720</v>
      </c>
      <c r="I105" s="451" t="s">
        <v>691</v>
      </c>
    </row>
    <row r="106" spans="1:9" ht="30.6">
      <c r="A106" s="449" t="s">
        <v>748</v>
      </c>
      <c r="B106" s="449" t="s">
        <v>749</v>
      </c>
      <c r="C106" s="450">
        <v>404624</v>
      </c>
      <c r="D106" s="450"/>
      <c r="E106" s="450"/>
      <c r="F106" s="450">
        <v>404624</v>
      </c>
      <c r="G106" s="262"/>
      <c r="H106" s="282" t="s">
        <v>1432</v>
      </c>
      <c r="I106" s="451" t="s">
        <v>691</v>
      </c>
    </row>
    <row r="107" spans="1:9">
      <c r="A107" s="449" t="s">
        <v>692</v>
      </c>
      <c r="B107" s="449" t="s">
        <v>693</v>
      </c>
      <c r="C107" s="450">
        <v>10000</v>
      </c>
      <c r="D107" s="450"/>
      <c r="E107" s="450"/>
      <c r="F107" s="450">
        <v>10000</v>
      </c>
      <c r="G107" s="262"/>
      <c r="H107" s="282" t="s">
        <v>720</v>
      </c>
      <c r="I107" s="451" t="s">
        <v>691</v>
      </c>
    </row>
    <row r="108" spans="1:9">
      <c r="A108" s="449" t="s">
        <v>694</v>
      </c>
      <c r="B108" s="449" t="s">
        <v>695</v>
      </c>
      <c r="C108" s="450">
        <v>4280</v>
      </c>
      <c r="D108" s="450"/>
      <c r="E108" s="450"/>
      <c r="F108" s="450">
        <v>4280</v>
      </c>
      <c r="G108" s="262"/>
      <c r="H108" s="282" t="s">
        <v>720</v>
      </c>
      <c r="I108" s="451" t="s">
        <v>691</v>
      </c>
    </row>
    <row r="109" spans="1:9">
      <c r="A109" s="449" t="s">
        <v>696</v>
      </c>
      <c r="B109" s="449" t="s">
        <v>679</v>
      </c>
      <c r="C109" s="450">
        <v>1911.78</v>
      </c>
      <c r="D109" s="450"/>
      <c r="E109" s="450"/>
      <c r="F109" s="450">
        <v>1911.78</v>
      </c>
      <c r="G109" s="262"/>
      <c r="H109" s="282" t="s">
        <v>720</v>
      </c>
      <c r="I109" s="451" t="s">
        <v>691</v>
      </c>
    </row>
    <row r="110" spans="1:9">
      <c r="A110" s="449" t="s">
        <v>697</v>
      </c>
      <c r="B110" s="449" t="s">
        <v>698</v>
      </c>
      <c r="C110" s="450">
        <v>2900</v>
      </c>
      <c r="D110" s="450"/>
      <c r="E110" s="450"/>
      <c r="F110" s="450">
        <v>2900</v>
      </c>
      <c r="G110" s="262"/>
      <c r="H110" s="282" t="s">
        <v>720</v>
      </c>
      <c r="I110" s="451" t="s">
        <v>691</v>
      </c>
    </row>
    <row r="111" spans="1:9">
      <c r="A111" s="449" t="s">
        <v>699</v>
      </c>
      <c r="B111" s="449" t="s">
        <v>700</v>
      </c>
      <c r="C111" s="450">
        <v>22348.560000000001</v>
      </c>
      <c r="D111" s="450"/>
      <c r="E111" s="450"/>
      <c r="F111" s="450">
        <v>22348.560000000001</v>
      </c>
      <c r="G111" s="262"/>
      <c r="H111" s="282" t="s">
        <v>720</v>
      </c>
      <c r="I111" s="451" t="s">
        <v>691</v>
      </c>
    </row>
    <row r="112" spans="1:9">
      <c r="A112" s="449" t="s">
        <v>701</v>
      </c>
      <c r="B112" s="449" t="s">
        <v>702</v>
      </c>
      <c r="C112" s="450">
        <v>5916</v>
      </c>
      <c r="D112" s="450"/>
      <c r="E112" s="450"/>
      <c r="F112" s="450">
        <v>5916</v>
      </c>
      <c r="G112" s="262"/>
      <c r="H112" s="282" t="s">
        <v>720</v>
      </c>
      <c r="I112" s="451" t="s">
        <v>691</v>
      </c>
    </row>
    <row r="113" spans="1:9">
      <c r="A113" s="449" t="s">
        <v>703</v>
      </c>
      <c r="B113" s="449" t="s">
        <v>704</v>
      </c>
      <c r="C113" s="450">
        <v>4862</v>
      </c>
      <c r="D113" s="450"/>
      <c r="E113" s="450"/>
      <c r="F113" s="450">
        <v>4862</v>
      </c>
      <c r="G113" s="262"/>
      <c r="H113" s="282" t="s">
        <v>720</v>
      </c>
      <c r="I113" s="451" t="s">
        <v>691</v>
      </c>
    </row>
    <row r="114" spans="1:9">
      <c r="A114" s="449" t="s">
        <v>705</v>
      </c>
      <c r="B114" s="449" t="s">
        <v>706</v>
      </c>
      <c r="C114" s="450">
        <v>13920</v>
      </c>
      <c r="D114" s="450"/>
      <c r="E114" s="450"/>
      <c r="F114" s="450">
        <v>13920</v>
      </c>
      <c r="G114" s="262"/>
      <c r="H114" s="282" t="s">
        <v>720</v>
      </c>
      <c r="I114" s="451" t="s">
        <v>691</v>
      </c>
    </row>
    <row r="115" spans="1:9">
      <c r="A115" s="449" t="s">
        <v>707</v>
      </c>
      <c r="B115" s="449" t="s">
        <v>708</v>
      </c>
      <c r="C115" s="450">
        <v>2320</v>
      </c>
      <c r="D115" s="450"/>
      <c r="E115" s="450"/>
      <c r="F115" s="450">
        <v>2320</v>
      </c>
      <c r="G115" s="262"/>
      <c r="H115" s="282" t="s">
        <v>720</v>
      </c>
      <c r="I115" s="451" t="s">
        <v>691</v>
      </c>
    </row>
    <row r="116" spans="1:9">
      <c r="A116" s="449" t="s">
        <v>709</v>
      </c>
      <c r="B116" s="449" t="s">
        <v>710</v>
      </c>
      <c r="C116" s="450">
        <v>8121.66</v>
      </c>
      <c r="D116" s="450"/>
      <c r="E116" s="450"/>
      <c r="F116" s="450">
        <v>8121.66</v>
      </c>
      <c r="G116" s="262"/>
      <c r="H116" s="282" t="s">
        <v>720</v>
      </c>
      <c r="I116" s="451" t="s">
        <v>691</v>
      </c>
    </row>
    <row r="117" spans="1:9">
      <c r="A117" s="449" t="s">
        <v>711</v>
      </c>
      <c r="B117" s="449" t="s">
        <v>685</v>
      </c>
      <c r="C117" s="450">
        <v>2320</v>
      </c>
      <c r="D117" s="450"/>
      <c r="E117" s="450"/>
      <c r="F117" s="450">
        <v>2320</v>
      </c>
      <c r="G117" s="262"/>
      <c r="H117" s="282" t="s">
        <v>720</v>
      </c>
      <c r="I117" s="451" t="s">
        <v>691</v>
      </c>
    </row>
    <row r="118" spans="1:9">
      <c r="A118" s="449" t="s">
        <v>712</v>
      </c>
      <c r="B118" s="449" t="s">
        <v>713</v>
      </c>
      <c r="C118" s="450">
        <v>5800</v>
      </c>
      <c r="D118" s="450"/>
      <c r="E118" s="450"/>
      <c r="F118" s="450">
        <v>5800</v>
      </c>
      <c r="G118" s="262"/>
      <c r="H118" s="282" t="s">
        <v>720</v>
      </c>
      <c r="I118" s="451" t="s">
        <v>691</v>
      </c>
    </row>
    <row r="119" spans="1:9">
      <c r="A119" s="449" t="s">
        <v>714</v>
      </c>
      <c r="B119" s="449" t="s">
        <v>715</v>
      </c>
      <c r="C119" s="450">
        <v>29722</v>
      </c>
      <c r="D119" s="450"/>
      <c r="E119" s="450"/>
      <c r="F119" s="450">
        <v>29722</v>
      </c>
      <c r="G119" s="262"/>
      <c r="H119" s="282" t="s">
        <v>720</v>
      </c>
      <c r="I119" s="451" t="s">
        <v>691</v>
      </c>
    </row>
    <row r="120" spans="1:9">
      <c r="A120" s="449" t="s">
        <v>716</v>
      </c>
      <c r="B120" s="449" t="s">
        <v>717</v>
      </c>
      <c r="C120" s="450">
        <v>5200</v>
      </c>
      <c r="D120" s="450"/>
      <c r="E120" s="450"/>
      <c r="F120" s="450">
        <v>5200</v>
      </c>
      <c r="G120" s="262"/>
      <c r="H120" s="282" t="s">
        <v>720</v>
      </c>
      <c r="I120" s="451" t="s">
        <v>691</v>
      </c>
    </row>
    <row r="121" spans="1:9">
      <c r="A121" s="449" t="s">
        <v>718</v>
      </c>
      <c r="B121" s="449" t="s">
        <v>719</v>
      </c>
      <c r="C121" s="450">
        <v>21231.48</v>
      </c>
      <c r="D121" s="450"/>
      <c r="E121" s="450"/>
      <c r="F121" s="450">
        <v>21231.48</v>
      </c>
      <c r="G121" s="262"/>
      <c r="H121" s="282" t="s">
        <v>720</v>
      </c>
      <c r="I121" s="451" t="s">
        <v>691</v>
      </c>
    </row>
    <row r="122" spans="1:9">
      <c r="A122" s="449" t="s">
        <v>721</v>
      </c>
      <c r="B122" s="449" t="s">
        <v>722</v>
      </c>
      <c r="C122" s="450">
        <v>2309.21</v>
      </c>
      <c r="D122" s="450"/>
      <c r="E122" s="450"/>
      <c r="F122" s="450">
        <v>2309.21</v>
      </c>
      <c r="G122" s="262"/>
      <c r="H122" s="282" t="s">
        <v>720</v>
      </c>
      <c r="I122" s="451" t="s">
        <v>691</v>
      </c>
    </row>
    <row r="123" spans="1:9">
      <c r="A123" s="449" t="s">
        <v>723</v>
      </c>
      <c r="B123" s="449" t="s">
        <v>724</v>
      </c>
      <c r="C123" s="450">
        <v>6375.03</v>
      </c>
      <c r="D123" s="450"/>
      <c r="E123" s="450"/>
      <c r="F123" s="450">
        <v>6375.03</v>
      </c>
      <c r="G123" s="262"/>
      <c r="H123" s="282" t="s">
        <v>720</v>
      </c>
      <c r="I123" s="451" t="s">
        <v>691</v>
      </c>
    </row>
    <row r="124" spans="1:9">
      <c r="A124" s="449" t="s">
        <v>725</v>
      </c>
      <c r="B124" s="449" t="s">
        <v>633</v>
      </c>
      <c r="C124" s="450">
        <v>20.9</v>
      </c>
      <c r="D124" s="450"/>
      <c r="E124" s="450"/>
      <c r="F124" s="450">
        <v>20.9</v>
      </c>
      <c r="G124" s="262"/>
      <c r="H124" s="282" t="s">
        <v>720</v>
      </c>
      <c r="I124" s="451" t="s">
        <v>691</v>
      </c>
    </row>
    <row r="125" spans="1:9">
      <c r="A125" s="449" t="s">
        <v>726</v>
      </c>
      <c r="B125" s="449" t="s">
        <v>727</v>
      </c>
      <c r="C125" s="450">
        <v>4000</v>
      </c>
      <c r="D125" s="450"/>
      <c r="E125" s="450"/>
      <c r="F125" s="450">
        <v>4000</v>
      </c>
      <c r="G125" s="262"/>
      <c r="H125" s="282" t="s">
        <v>720</v>
      </c>
      <c r="I125" s="451" t="s">
        <v>691</v>
      </c>
    </row>
    <row r="126" spans="1:9">
      <c r="A126" s="449" t="s">
        <v>728</v>
      </c>
      <c r="B126" s="449" t="s">
        <v>729</v>
      </c>
      <c r="C126" s="450">
        <v>372.7</v>
      </c>
      <c r="D126" s="450"/>
      <c r="E126" s="450"/>
      <c r="F126" s="450">
        <v>372.7</v>
      </c>
      <c r="G126" s="262"/>
      <c r="H126" s="282" t="s">
        <v>720</v>
      </c>
      <c r="I126" s="451" t="s">
        <v>691</v>
      </c>
    </row>
    <row r="127" spans="1:9">
      <c r="A127" s="449" t="s">
        <v>730</v>
      </c>
      <c r="B127" s="449" t="s">
        <v>731</v>
      </c>
      <c r="C127" s="450">
        <v>518.75</v>
      </c>
      <c r="D127" s="450"/>
      <c r="E127" s="450"/>
      <c r="F127" s="450">
        <v>518.75</v>
      </c>
      <c r="G127" s="262"/>
      <c r="H127" s="282" t="s">
        <v>720</v>
      </c>
      <c r="I127" s="451" t="s">
        <v>691</v>
      </c>
    </row>
    <row r="128" spans="1:9">
      <c r="A128" s="449" t="s">
        <v>732</v>
      </c>
      <c r="B128" s="449" t="s">
        <v>733</v>
      </c>
      <c r="C128" s="450">
        <v>180</v>
      </c>
      <c r="D128" s="450"/>
      <c r="E128" s="450"/>
      <c r="F128" s="450">
        <v>180</v>
      </c>
      <c r="G128" s="262"/>
      <c r="H128" s="282" t="s">
        <v>720</v>
      </c>
      <c r="I128" s="451" t="s">
        <v>691</v>
      </c>
    </row>
    <row r="129" spans="1:9">
      <c r="A129" s="449" t="s">
        <v>734</v>
      </c>
      <c r="B129" s="449" t="s">
        <v>735</v>
      </c>
      <c r="C129" s="450">
        <v>3480</v>
      </c>
      <c r="D129" s="450"/>
      <c r="E129" s="450"/>
      <c r="F129" s="450">
        <v>3480</v>
      </c>
      <c r="G129" s="262"/>
      <c r="H129" s="282" t="s">
        <v>720</v>
      </c>
      <c r="I129" s="451" t="s">
        <v>691</v>
      </c>
    </row>
    <row r="130" spans="1:9">
      <c r="A130" s="449" t="s">
        <v>736</v>
      </c>
      <c r="B130" s="223" t="s">
        <v>737</v>
      </c>
      <c r="C130" s="222">
        <v>9000.01</v>
      </c>
      <c r="D130" s="222"/>
      <c r="E130" s="222"/>
      <c r="F130" s="222">
        <v>9000.01</v>
      </c>
      <c r="G130" s="262"/>
      <c r="H130" s="282" t="s">
        <v>720</v>
      </c>
      <c r="I130" s="451" t="s">
        <v>691</v>
      </c>
    </row>
    <row r="131" spans="1:9">
      <c r="A131" s="449" t="s">
        <v>738</v>
      </c>
      <c r="B131" s="223" t="s">
        <v>739</v>
      </c>
      <c r="C131" s="222">
        <v>620.88</v>
      </c>
      <c r="D131" s="222"/>
      <c r="E131" s="222"/>
      <c r="F131" s="222">
        <v>620.88</v>
      </c>
      <c r="G131" s="262"/>
      <c r="H131" s="282" t="s">
        <v>720</v>
      </c>
      <c r="I131" s="451" t="s">
        <v>691</v>
      </c>
    </row>
    <row r="132" spans="1:9">
      <c r="A132" s="449" t="s">
        <v>740</v>
      </c>
      <c r="B132" s="223" t="s">
        <v>741</v>
      </c>
      <c r="C132" s="222">
        <v>3480</v>
      </c>
      <c r="D132" s="222"/>
      <c r="E132" s="222"/>
      <c r="F132" s="222">
        <v>3480</v>
      </c>
      <c r="G132" s="262"/>
      <c r="H132" s="282" t="s">
        <v>720</v>
      </c>
      <c r="I132" s="451" t="s">
        <v>691</v>
      </c>
    </row>
    <row r="133" spans="1:9">
      <c r="A133" s="449" t="s">
        <v>742</v>
      </c>
      <c r="B133" s="223" t="s">
        <v>743</v>
      </c>
      <c r="C133" s="222">
        <v>50</v>
      </c>
      <c r="D133" s="262"/>
      <c r="E133" s="262"/>
      <c r="F133" s="222">
        <v>50</v>
      </c>
      <c r="G133" s="262"/>
      <c r="H133" s="282" t="s">
        <v>720</v>
      </c>
      <c r="I133" s="451" t="s">
        <v>691</v>
      </c>
    </row>
    <row r="134" spans="1:9">
      <c r="A134" s="449" t="s">
        <v>744</v>
      </c>
      <c r="B134" s="223" t="s">
        <v>745</v>
      </c>
      <c r="C134" s="222">
        <v>80.55</v>
      </c>
      <c r="D134" s="262"/>
      <c r="E134" s="262"/>
      <c r="F134" s="222">
        <v>80.55</v>
      </c>
      <c r="G134" s="262"/>
      <c r="H134" s="282" t="s">
        <v>720</v>
      </c>
      <c r="I134" s="451" t="s">
        <v>691</v>
      </c>
    </row>
    <row r="135" spans="1:9">
      <c r="A135" s="452" t="s">
        <v>746</v>
      </c>
      <c r="B135" s="223" t="s">
        <v>747</v>
      </c>
      <c r="C135" s="222">
        <v>90</v>
      </c>
      <c r="D135" s="262"/>
      <c r="E135" s="262"/>
      <c r="F135" s="222">
        <v>90</v>
      </c>
      <c r="G135" s="262"/>
      <c r="H135" s="282" t="s">
        <v>720</v>
      </c>
      <c r="I135" s="451" t="s">
        <v>691</v>
      </c>
    </row>
    <row r="136" spans="1:9">
      <c r="A136" s="454" t="s">
        <v>750</v>
      </c>
      <c r="B136" s="223" t="s">
        <v>681</v>
      </c>
      <c r="C136" s="453">
        <v>56.25</v>
      </c>
      <c r="D136" s="262"/>
      <c r="E136" s="262"/>
      <c r="F136" s="453">
        <v>56.25</v>
      </c>
      <c r="G136" s="262"/>
      <c r="H136" s="282" t="s">
        <v>720</v>
      </c>
      <c r="I136" s="451" t="s">
        <v>691</v>
      </c>
    </row>
    <row r="137" spans="1:9">
      <c r="A137" s="454" t="s">
        <v>751</v>
      </c>
      <c r="B137" s="262" t="s">
        <v>752</v>
      </c>
      <c r="C137" s="262">
        <v>63.75</v>
      </c>
      <c r="D137" s="262"/>
      <c r="E137" s="262"/>
      <c r="F137" s="262">
        <v>63.75</v>
      </c>
      <c r="G137" s="262"/>
      <c r="H137" s="282" t="s">
        <v>720</v>
      </c>
      <c r="I137" s="451" t="s">
        <v>691</v>
      </c>
    </row>
    <row r="138" spans="1:9">
      <c r="A138" s="454" t="s">
        <v>753</v>
      </c>
      <c r="B138" s="262" t="s">
        <v>754</v>
      </c>
      <c r="C138" s="262">
        <v>412.95</v>
      </c>
      <c r="D138" s="262"/>
      <c r="E138" s="262"/>
      <c r="F138" s="262">
        <v>412.95</v>
      </c>
      <c r="G138" s="262"/>
      <c r="H138" s="282" t="s">
        <v>720</v>
      </c>
      <c r="I138" s="451" t="s">
        <v>691</v>
      </c>
    </row>
    <row r="139" spans="1:9">
      <c r="A139" s="223"/>
      <c r="B139" s="223"/>
      <c r="C139" s="222"/>
      <c r="D139" s="262"/>
      <c r="E139" s="262"/>
      <c r="F139" s="262"/>
      <c r="G139" s="262"/>
      <c r="H139" s="261"/>
      <c r="I139" s="261"/>
    </row>
    <row r="140" spans="1:9">
      <c r="A140" s="62"/>
      <c r="B140" s="62" t="s">
        <v>277</v>
      </c>
      <c r="C140" s="244">
        <f>SUM(C104:C139)</f>
        <v>589945.46</v>
      </c>
      <c r="D140" s="244">
        <f>SUM(D104:D139)</f>
        <v>0</v>
      </c>
      <c r="E140" s="244">
        <f>SUM(E104:E139)</f>
        <v>0</v>
      </c>
      <c r="F140" s="244">
        <f>SUM(F104:F139)</f>
        <v>589945.46</v>
      </c>
      <c r="G140" s="244">
        <f>SUM(G104:G139)</f>
        <v>0</v>
      </c>
      <c r="H140" s="244"/>
      <c r="I140" s="244"/>
    </row>
    <row r="143" spans="1:9">
      <c r="A143" s="217" t="s">
        <v>276</v>
      </c>
      <c r="B143" s="230"/>
      <c r="C143" s="268"/>
      <c r="E143" s="265"/>
      <c r="F143" s="265"/>
      <c r="I143" s="267" t="s">
        <v>269</v>
      </c>
    </row>
    <row r="144" spans="1:9">
      <c r="A144" s="266"/>
      <c r="B144" s="266"/>
      <c r="C144" s="265"/>
      <c r="D144" s="265"/>
      <c r="E144" s="265"/>
      <c r="F144" s="265"/>
    </row>
    <row r="145" spans="1:11">
      <c r="A145" s="228" t="s">
        <v>45</v>
      </c>
      <c r="B145" s="227" t="s">
        <v>46</v>
      </c>
      <c r="C145" s="264" t="s">
        <v>268</v>
      </c>
      <c r="D145" s="264" t="s">
        <v>267</v>
      </c>
      <c r="E145" s="264" t="s">
        <v>266</v>
      </c>
      <c r="F145" s="264" t="s">
        <v>265</v>
      </c>
      <c r="G145" s="263" t="s">
        <v>264</v>
      </c>
      <c r="H145" s="227" t="s">
        <v>263</v>
      </c>
      <c r="I145" s="227" t="s">
        <v>262</v>
      </c>
    </row>
    <row r="146" spans="1:11">
      <c r="A146" s="223"/>
      <c r="B146" s="223"/>
      <c r="C146" s="222"/>
      <c r="D146" s="262"/>
      <c r="E146" s="262"/>
      <c r="F146" s="262"/>
      <c r="G146" s="262"/>
      <c r="H146" s="261"/>
      <c r="I146" s="261"/>
    </row>
    <row r="147" spans="1:11">
      <c r="A147" s="223"/>
      <c r="B147" s="223"/>
      <c r="C147" s="222"/>
      <c r="D147" s="262"/>
      <c r="E147" s="262"/>
      <c r="F147" s="262"/>
      <c r="G147" s="262"/>
      <c r="H147" s="261"/>
      <c r="I147" s="261"/>
    </row>
    <row r="148" spans="1:11">
      <c r="A148" s="223"/>
      <c r="B148" s="223"/>
      <c r="C148" s="222"/>
      <c r="D148" s="262"/>
      <c r="E148" s="262"/>
      <c r="F148" s="262"/>
      <c r="G148" s="262"/>
      <c r="H148" s="261"/>
      <c r="I148" s="261"/>
      <c r="K148" s="7"/>
    </row>
    <row r="149" spans="1:11">
      <c r="A149" s="223"/>
      <c r="B149" s="223"/>
      <c r="C149" s="222"/>
      <c r="D149" s="262"/>
      <c r="E149" s="262"/>
      <c r="F149" s="262"/>
      <c r="G149" s="262"/>
      <c r="H149" s="261"/>
      <c r="I149" s="261"/>
      <c r="K149" s="7"/>
    </row>
    <row r="150" spans="1:11">
      <c r="A150" s="62"/>
      <c r="B150" s="62" t="s">
        <v>275</v>
      </c>
      <c r="C150" s="244">
        <f>SUM(C146:C149)</f>
        <v>0</v>
      </c>
      <c r="D150" s="244">
        <f>SUM(D146:D149)</f>
        <v>0</v>
      </c>
      <c r="E150" s="244">
        <f>SUM(E146:E149)</f>
        <v>0</v>
      </c>
      <c r="F150" s="244">
        <f>SUM(F146:F149)</f>
        <v>0</v>
      </c>
      <c r="G150" s="244">
        <f>SUM(G146:G149)</f>
        <v>0</v>
      </c>
      <c r="H150" s="244"/>
      <c r="I150" s="244"/>
      <c r="K150" s="7"/>
    </row>
    <row r="153" spans="1:11">
      <c r="A153" s="217" t="s">
        <v>274</v>
      </c>
      <c r="B153" s="230"/>
      <c r="E153" s="265"/>
      <c r="F153" s="265"/>
      <c r="I153" s="267" t="s">
        <v>269</v>
      </c>
    </row>
    <row r="154" spans="1:11">
      <c r="A154" s="266"/>
      <c r="B154" s="266"/>
      <c r="C154" s="265"/>
      <c r="D154" s="265"/>
      <c r="E154" s="265"/>
      <c r="F154" s="265"/>
    </row>
    <row r="155" spans="1:11">
      <c r="A155" s="228" t="s">
        <v>45</v>
      </c>
      <c r="B155" s="227" t="s">
        <v>46</v>
      </c>
      <c r="C155" s="264" t="s">
        <v>268</v>
      </c>
      <c r="D155" s="264" t="s">
        <v>267</v>
      </c>
      <c r="E155" s="264" t="s">
        <v>266</v>
      </c>
      <c r="F155" s="264" t="s">
        <v>265</v>
      </c>
      <c r="G155" s="263" t="s">
        <v>264</v>
      </c>
      <c r="H155" s="227" t="s">
        <v>263</v>
      </c>
      <c r="I155" s="227" t="s">
        <v>262</v>
      </c>
    </row>
    <row r="156" spans="1:11">
      <c r="A156" s="223"/>
      <c r="B156" s="223"/>
      <c r="C156" s="222"/>
      <c r="D156" s="262"/>
      <c r="E156" s="262"/>
      <c r="F156" s="262"/>
      <c r="G156" s="262"/>
      <c r="H156" s="261"/>
      <c r="I156" s="261"/>
    </row>
    <row r="157" spans="1:11">
      <c r="A157" s="223"/>
      <c r="B157" s="223"/>
      <c r="C157" s="222"/>
      <c r="D157" s="262"/>
      <c r="E157" s="262"/>
      <c r="F157" s="262"/>
      <c r="G157" s="262"/>
      <c r="H157" s="261"/>
      <c r="I157" s="261"/>
    </row>
    <row r="158" spans="1:11">
      <c r="A158" s="223"/>
      <c r="B158" s="223"/>
      <c r="C158" s="222"/>
      <c r="D158" s="262"/>
      <c r="E158" s="262"/>
      <c r="F158" s="262"/>
      <c r="G158" s="262"/>
      <c r="H158" s="261"/>
      <c r="I158" s="261"/>
    </row>
    <row r="159" spans="1:11">
      <c r="A159" s="223"/>
      <c r="B159" s="223"/>
      <c r="C159" s="222"/>
      <c r="D159" s="262"/>
      <c r="E159" s="262"/>
      <c r="F159" s="262"/>
      <c r="G159" s="262"/>
      <c r="H159" s="261"/>
      <c r="I159" s="261"/>
    </row>
    <row r="160" spans="1:11">
      <c r="A160" s="62"/>
      <c r="B160" s="62" t="s">
        <v>273</v>
      </c>
      <c r="C160" s="244">
        <f>SUM(C156:C159)</f>
        <v>0</v>
      </c>
      <c r="D160" s="244">
        <f>SUM(D156:D159)</f>
        <v>0</v>
      </c>
      <c r="E160" s="244">
        <f>SUM(E156:E159)</f>
        <v>0</v>
      </c>
      <c r="F160" s="244">
        <f>SUM(F156:F159)</f>
        <v>0</v>
      </c>
      <c r="G160" s="244">
        <f>SUM(G156:G159)</f>
        <v>0</v>
      </c>
      <c r="H160" s="244"/>
      <c r="I160" s="244"/>
    </row>
    <row r="163" spans="1:11">
      <c r="A163" s="217" t="s">
        <v>272</v>
      </c>
      <c r="B163" s="230"/>
      <c r="E163" s="265"/>
      <c r="F163" s="265"/>
      <c r="I163" s="267" t="s">
        <v>269</v>
      </c>
    </row>
    <row r="164" spans="1:11">
      <c r="A164" s="266"/>
      <c r="B164" s="266"/>
      <c r="C164" s="265"/>
      <c r="D164" s="265"/>
      <c r="E164" s="265"/>
      <c r="F164" s="265"/>
    </row>
    <row r="165" spans="1:11">
      <c r="A165" s="228" t="s">
        <v>45</v>
      </c>
      <c r="B165" s="227" t="s">
        <v>46</v>
      </c>
      <c r="C165" s="264" t="s">
        <v>268</v>
      </c>
      <c r="D165" s="264" t="s">
        <v>267</v>
      </c>
      <c r="E165" s="264" t="s">
        <v>266</v>
      </c>
      <c r="F165" s="264" t="s">
        <v>265</v>
      </c>
      <c r="G165" s="263" t="s">
        <v>264</v>
      </c>
      <c r="H165" s="227" t="s">
        <v>263</v>
      </c>
      <c r="I165" s="227" t="s">
        <v>262</v>
      </c>
    </row>
    <row r="166" spans="1:11">
      <c r="A166" s="223"/>
      <c r="B166" s="223"/>
      <c r="C166" s="222"/>
      <c r="D166" s="262"/>
      <c r="E166" s="262"/>
      <c r="F166" s="262"/>
      <c r="G166" s="262"/>
      <c r="H166" s="261"/>
      <c r="I166" s="261"/>
      <c r="K166" s="7"/>
    </row>
    <row r="167" spans="1:11">
      <c r="A167" s="223"/>
      <c r="B167" s="223"/>
      <c r="C167" s="222"/>
      <c r="D167" s="262"/>
      <c r="E167" s="262"/>
      <c r="F167" s="262"/>
      <c r="G167" s="262"/>
      <c r="H167" s="261"/>
      <c r="I167" s="261"/>
      <c r="K167" s="7"/>
    </row>
    <row r="168" spans="1:11">
      <c r="A168" s="223"/>
      <c r="B168" s="223"/>
      <c r="C168" s="222"/>
      <c r="D168" s="262"/>
      <c r="E168" s="262"/>
      <c r="F168" s="262"/>
      <c r="G168" s="262"/>
      <c r="H168" s="261"/>
      <c r="I168" s="261"/>
    </row>
    <row r="169" spans="1:11">
      <c r="A169" s="223"/>
      <c r="B169" s="223"/>
      <c r="C169" s="222"/>
      <c r="D169" s="262"/>
      <c r="E169" s="262"/>
      <c r="F169" s="262"/>
      <c r="G169" s="262"/>
      <c r="H169" s="261"/>
      <c r="I169" s="261"/>
    </row>
    <row r="170" spans="1:11">
      <c r="A170" s="62"/>
      <c r="B170" s="62" t="s">
        <v>271</v>
      </c>
      <c r="C170" s="244">
        <f>SUM(C166:C169)</f>
        <v>0</v>
      </c>
      <c r="D170" s="244">
        <f>SUM(D166:D169)</f>
        <v>0</v>
      </c>
      <c r="E170" s="244">
        <f>SUM(E166:E169)</f>
        <v>0</v>
      </c>
      <c r="F170" s="244">
        <f>SUM(F166:F169)</f>
        <v>0</v>
      </c>
      <c r="G170" s="244">
        <f>SUM(G166:G169)</f>
        <v>0</v>
      </c>
      <c r="H170" s="244"/>
      <c r="I170" s="244"/>
    </row>
    <row r="173" spans="1:11">
      <c r="A173" s="217" t="s">
        <v>270</v>
      </c>
      <c r="B173" s="230"/>
      <c r="E173" s="265"/>
      <c r="F173" s="265"/>
      <c r="I173" s="267" t="s">
        <v>269</v>
      </c>
    </row>
    <row r="174" spans="1:11">
      <c r="A174" s="266"/>
      <c r="B174" s="266"/>
      <c r="C174" s="265"/>
      <c r="D174" s="265"/>
      <c r="E174" s="265"/>
      <c r="F174" s="265"/>
    </row>
    <row r="175" spans="1:11">
      <c r="A175" s="228" t="s">
        <v>45</v>
      </c>
      <c r="B175" s="227" t="s">
        <v>46</v>
      </c>
      <c r="C175" s="264" t="s">
        <v>268</v>
      </c>
      <c r="D175" s="264" t="s">
        <v>267</v>
      </c>
      <c r="E175" s="264" t="s">
        <v>266</v>
      </c>
      <c r="F175" s="264" t="s">
        <v>265</v>
      </c>
      <c r="G175" s="263" t="s">
        <v>264</v>
      </c>
      <c r="H175" s="227" t="s">
        <v>263</v>
      </c>
      <c r="I175" s="227" t="s">
        <v>262</v>
      </c>
    </row>
    <row r="176" spans="1:11">
      <c r="A176" s="223"/>
      <c r="B176" s="223"/>
      <c r="C176" s="222"/>
      <c r="D176" s="262"/>
      <c r="E176" s="262"/>
      <c r="F176" s="262"/>
      <c r="G176" s="262"/>
      <c r="H176" s="261"/>
      <c r="I176" s="261"/>
    </row>
    <row r="177" spans="1:9">
      <c r="A177" s="223"/>
      <c r="B177" s="223"/>
      <c r="C177" s="222"/>
      <c r="D177" s="262"/>
      <c r="E177" s="262"/>
      <c r="F177" s="262"/>
      <c r="G177" s="262"/>
      <c r="H177" s="261"/>
      <c r="I177" s="261"/>
    </row>
    <row r="178" spans="1:9">
      <c r="A178" s="223"/>
      <c r="B178" s="223"/>
      <c r="C178" s="222"/>
      <c r="D178" s="262"/>
      <c r="E178" s="262"/>
      <c r="F178" s="262"/>
      <c r="G178" s="262"/>
      <c r="H178" s="261"/>
      <c r="I178" s="261"/>
    </row>
    <row r="179" spans="1:9">
      <c r="A179" s="223"/>
      <c r="B179" s="223"/>
      <c r="C179" s="222"/>
      <c r="D179" s="262"/>
      <c r="E179" s="262"/>
      <c r="F179" s="262"/>
      <c r="G179" s="262"/>
      <c r="H179" s="261"/>
      <c r="I179" s="261"/>
    </row>
    <row r="180" spans="1:9">
      <c r="A180" s="62"/>
      <c r="B180" s="62" t="s">
        <v>261</v>
      </c>
      <c r="C180" s="244">
        <f>SUM(C176:C179)</f>
        <v>0</v>
      </c>
      <c r="D180" s="244">
        <f>SUM(D176:D179)</f>
        <v>0</v>
      </c>
      <c r="E180" s="244">
        <f>SUM(E176:E179)</f>
        <v>0</v>
      </c>
      <c r="F180" s="244">
        <f>SUM(F176:F179)</f>
        <v>0</v>
      </c>
      <c r="G180" s="244">
        <f>SUM(G176:G179)</f>
        <v>0</v>
      </c>
      <c r="H180" s="244"/>
      <c r="I180" s="244"/>
    </row>
    <row r="261" spans="1:8">
      <c r="A261" s="12"/>
      <c r="B261" s="12"/>
      <c r="C261" s="13"/>
      <c r="D261" s="13"/>
      <c r="E261" s="13"/>
      <c r="F261" s="13"/>
      <c r="G261" s="13"/>
      <c r="H261" s="12"/>
    </row>
    <row r="262" spans="1:8">
      <c r="A262" s="84"/>
      <c r="B262" s="85"/>
    </row>
    <row r="263" spans="1:8">
      <c r="A263" s="84"/>
      <c r="B263" s="85"/>
    </row>
    <row r="264" spans="1:8">
      <c r="A264" s="84"/>
      <c r="B264" s="85"/>
    </row>
    <row r="265" spans="1:8">
      <c r="A265" s="84"/>
      <c r="B265" s="85"/>
    </row>
    <row r="266" spans="1:8">
      <c r="A266" s="84"/>
      <c r="B266" s="85"/>
    </row>
  </sheetData>
  <dataValidations count="11">
    <dataValidation allowBlank="1" showInputMessage="1" showErrorMessage="1" prompt="Saldo final del periodo de la información financiera trimestral presentada, el cual debe coincidir con la suma de las columnas de 90, 180, 365 y más de 365 días." sqref="C7 C73 C83 C93 C103 C145 C155 C165 C175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73 A83 A93 A103 A145 A155 A165 A175"/>
    <dataValidation allowBlank="1" showInputMessage="1" showErrorMessage="1" prompt="Corresponde al nombre o descripción de la cuenta de acuerdo al Plan de Cuentas emitido por el CONAC." sqref="B7 B73 B103 B145 B155 B165 B175 B83 B93 B15"/>
    <dataValidation allowBlank="1" showInputMessage="1" showErrorMessage="1" prompt="Importe de la cuentas por cobrar con fecha de vencimiento de 1 a 90 días." sqref="D7 D73 D103 D145 D155 D165 D175 D83 D93"/>
    <dataValidation allowBlank="1" showInputMessage="1" showErrorMessage="1" prompt="Importe de la cuentas por cobrar con fecha de vencimiento de 91 a 180 días." sqref="E7 E73 E103 E145 E155 E165 E175 E83 E93"/>
    <dataValidation allowBlank="1" showInputMessage="1" showErrorMessage="1" prompt="Importe de la cuentas por cobrar con fecha de vencimiento de 181 a 365 días." sqref="F7 F73 F103 F145 F155 F165 F175 F83 F93"/>
    <dataValidation allowBlank="1" showInputMessage="1" showErrorMessage="1" prompt="Importe de la cuentas por cobrar con vencimiento mayor a 365 días." sqref="G7 G73 G103 G145 G155 G165 G175 G83 G93"/>
    <dataValidation allowBlank="1" showInputMessage="1" showErrorMessage="1" prompt="Informar sobre caraterísticas cualitativas de la cuenta, ejemplo: acciones implementadas para su recuperación, causas de la demora en su recuperación." sqref="H7 H73 H103 H145 H155 H165 H175 H83 H93"/>
    <dataValidation allowBlank="1" showInputMessage="1" showErrorMessage="1" prompt="Indicar si el deudor ya sobrepasó el plazo estipulado para pago, 90, 180 o 365 días." sqref="I7 I73 I103 I145 I155 I165 I175 I83 I93"/>
    <dataValidation allowBlank="1" showInputMessage="1" showErrorMessage="1" prompt="Corresponde al número de la cuenta de acuerdo al Plan de Cuentas emitido por el CONAC (DOF 22/11/2010). Excepto cuentas por cobrar de contribuciones o fideicomisos que se encuentran dentro de inversiones financieras..." sqref="A15"/>
    <dataValidation allowBlank="1" showInputMessage="1" showErrorMessage="1" prompt="Saldo final del periodo de la cuenta pública presentada, el cual debe coincidir con la suma de las columnas de 90, 180, 365 y más de 365 días (mensual:  enero, febrero, marzo, etc.; trimestral: 1er, 2do, 3ro. o 4to.)." sqref="C15:D15"/>
  </dataValidations>
  <pageMargins left="0.7" right="0.7" top="0.75" bottom="0.75" header="0.3" footer="0.3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ColWidth="11.44140625" defaultRowHeight="10.199999999999999"/>
  <cols>
    <col min="1" max="1" width="20.6640625" style="6" customWidth="1"/>
    <col min="2" max="2" width="50.6640625" style="6" customWidth="1"/>
    <col min="3" max="3" width="14.6640625" style="7" customWidth="1"/>
    <col min="4" max="7" width="13.6640625" style="7" customWidth="1"/>
    <col min="8" max="9" width="17.6640625" style="6" customWidth="1"/>
    <col min="10" max="10" width="11.44140625" style="6" customWidth="1"/>
    <col min="11" max="16384" width="11.44140625" style="6"/>
  </cols>
  <sheetData>
    <row r="1" spans="1:8" s="83" customFormat="1">
      <c r="C1" s="7"/>
      <c r="D1" s="7"/>
      <c r="E1" s="7"/>
      <c r="F1" s="7"/>
      <c r="G1" s="7"/>
    </row>
    <row r="2" spans="1:8" s="83" customFormat="1" ht="15" customHeight="1">
      <c r="A2" s="482" t="s">
        <v>143</v>
      </c>
      <c r="B2" s="483"/>
      <c r="C2" s="88"/>
      <c r="D2" s="88"/>
      <c r="E2" s="88"/>
      <c r="F2" s="88"/>
      <c r="G2" s="88"/>
      <c r="H2" s="88"/>
    </row>
    <row r="3" spans="1:8" s="83" customFormat="1" ht="10.8" thickBot="1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>
      <c r="A4" s="486" t="s">
        <v>235</v>
      </c>
      <c r="B4" s="487"/>
      <c r="C4" s="487"/>
      <c r="D4" s="487"/>
      <c r="E4" s="487"/>
      <c r="F4" s="487"/>
      <c r="G4" s="487"/>
      <c r="H4" s="488"/>
    </row>
    <row r="5" spans="1:8" s="83" customFormat="1" ht="14.1" customHeight="1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>
      <c r="A6" s="489" t="s">
        <v>151</v>
      </c>
      <c r="B6" s="490"/>
      <c r="C6" s="490"/>
      <c r="D6" s="490"/>
      <c r="E6" s="490"/>
      <c r="F6" s="490"/>
      <c r="G6" s="490"/>
      <c r="H6" s="491"/>
    </row>
    <row r="7" spans="1:8" s="83" customFormat="1" ht="14.1" customHeight="1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>
      <c r="A13" s="12"/>
      <c r="B13" s="12"/>
      <c r="C13" s="12"/>
      <c r="D13" s="12"/>
      <c r="E13" s="12"/>
      <c r="F13" s="12"/>
      <c r="G13" s="12"/>
      <c r="H13" s="12"/>
    </row>
    <row r="14" spans="1:8" s="83" customFormat="1">
      <c r="C14" s="7"/>
      <c r="D14" s="7"/>
      <c r="E14" s="7"/>
      <c r="F14" s="7"/>
      <c r="G14" s="7"/>
    </row>
    <row r="15" spans="1:8" s="83" customFormat="1">
      <c r="C15" s="7"/>
      <c r="D15" s="7"/>
      <c r="E15" s="7"/>
      <c r="F15" s="7"/>
      <c r="G15" s="7"/>
    </row>
    <row r="16" spans="1:8" s="83" customFormat="1">
      <c r="C16" s="7"/>
      <c r="D16" s="7"/>
      <c r="E16" s="7"/>
      <c r="F16" s="7"/>
      <c r="G16" s="7"/>
    </row>
    <row r="17" spans="3:7" s="83" customFormat="1">
      <c r="C17" s="7"/>
      <c r="D17" s="7"/>
      <c r="E17" s="7"/>
      <c r="F17" s="7"/>
      <c r="G17" s="7"/>
    </row>
    <row r="18" spans="3:7" s="83" customFormat="1">
      <c r="C18" s="7"/>
      <c r="D18" s="7"/>
      <c r="E18" s="7"/>
      <c r="F18" s="7"/>
      <c r="G18" s="7"/>
    </row>
    <row r="19" spans="3:7" s="83" customFormat="1">
      <c r="C19" s="7"/>
      <c r="D19" s="7"/>
      <c r="E19" s="7"/>
      <c r="F19" s="7"/>
      <c r="G19" s="7"/>
    </row>
    <row r="20" spans="3:7" s="83" customFormat="1">
      <c r="C20" s="7"/>
      <c r="D20" s="7"/>
      <c r="E20" s="7"/>
      <c r="F20" s="7"/>
      <c r="G20" s="7"/>
    </row>
    <row r="21" spans="3:7" s="83" customFormat="1">
      <c r="C21" s="7"/>
      <c r="D21" s="7"/>
      <c r="E21" s="7"/>
      <c r="F21" s="7"/>
      <c r="G21" s="7"/>
    </row>
    <row r="22" spans="3:7" s="83" customFormat="1">
      <c r="C22" s="7"/>
      <c r="D22" s="7"/>
      <c r="E22" s="7"/>
      <c r="F22" s="7"/>
      <c r="G22" s="7"/>
    </row>
    <row r="23" spans="3:7" s="83" customFormat="1">
      <c r="C23" s="7"/>
      <c r="D23" s="7"/>
      <c r="E23" s="7"/>
      <c r="F23" s="7"/>
      <c r="G23" s="7"/>
    </row>
    <row r="24" spans="3:7" s="83" customFormat="1">
      <c r="C24" s="7"/>
      <c r="D24" s="7"/>
      <c r="E24" s="7"/>
      <c r="F24" s="7"/>
      <c r="G24" s="7"/>
    </row>
    <row r="25" spans="3:7" s="83" customFormat="1">
      <c r="C25" s="7"/>
      <c r="D25" s="7"/>
      <c r="E25" s="7"/>
      <c r="F25" s="7"/>
      <c r="G25" s="7"/>
    </row>
    <row r="26" spans="3:7" s="83" customFormat="1">
      <c r="C26" s="7"/>
      <c r="D26" s="7"/>
      <c r="E26" s="7"/>
      <c r="F26" s="7"/>
      <c r="G26" s="7"/>
    </row>
    <row r="27" spans="3:7" s="83" customFormat="1">
      <c r="C27" s="7"/>
      <c r="D27" s="7"/>
      <c r="E27" s="7"/>
      <c r="F27" s="7"/>
      <c r="G27" s="7"/>
    </row>
    <row r="28" spans="3:7" s="83" customFormat="1">
      <c r="C28" s="7"/>
      <c r="D28" s="7"/>
      <c r="E28" s="7"/>
      <c r="F28" s="7"/>
      <c r="G28" s="7"/>
    </row>
    <row r="29" spans="3:7" s="83" customFormat="1">
      <c r="C29" s="7"/>
      <c r="D29" s="7"/>
      <c r="E29" s="7"/>
      <c r="F29" s="7"/>
      <c r="G29" s="7"/>
    </row>
    <row r="30" spans="3:7" s="83" customFormat="1">
      <c r="C30" s="7"/>
      <c r="D30" s="7"/>
      <c r="E30" s="7"/>
      <c r="F30" s="7"/>
      <c r="G30" s="7"/>
    </row>
    <row r="31" spans="3:7" s="83" customFormat="1">
      <c r="C31" s="7"/>
      <c r="D31" s="7"/>
      <c r="E31" s="7"/>
      <c r="F31" s="7"/>
      <c r="G31" s="7"/>
    </row>
    <row r="32" spans="3:7" s="83" customFormat="1">
      <c r="C32" s="7"/>
      <c r="D32" s="7"/>
      <c r="E32" s="7"/>
      <c r="F32" s="7"/>
      <c r="G32" s="7"/>
    </row>
    <row r="33" spans="3:7" s="83" customFormat="1">
      <c r="C33" s="7"/>
      <c r="D33" s="7"/>
      <c r="E33" s="7"/>
      <c r="F33" s="7"/>
      <c r="G33" s="7"/>
    </row>
    <row r="34" spans="3:7" s="83" customFormat="1">
      <c r="C34" s="7"/>
      <c r="D34" s="7"/>
      <c r="E34" s="7"/>
      <c r="F34" s="7"/>
      <c r="G34" s="7"/>
    </row>
    <row r="35" spans="3:7" s="83" customFormat="1">
      <c r="C35" s="7"/>
      <c r="D35" s="7"/>
      <c r="E35" s="7"/>
      <c r="F35" s="7"/>
      <c r="G35" s="7"/>
    </row>
    <row r="36" spans="3:7" s="83" customFormat="1">
      <c r="C36" s="7"/>
      <c r="D36" s="7"/>
      <c r="E36" s="7"/>
      <c r="F36" s="7"/>
      <c r="G36" s="7"/>
    </row>
    <row r="37" spans="3:7" s="83" customFormat="1">
      <c r="C37" s="7"/>
      <c r="D37" s="7"/>
      <c r="E37" s="7"/>
      <c r="F37" s="7"/>
      <c r="G37" s="7"/>
    </row>
    <row r="38" spans="3:7" s="83" customFormat="1">
      <c r="C38" s="7"/>
      <c r="D38" s="7"/>
      <c r="E38" s="7"/>
      <c r="F38" s="7"/>
      <c r="G38" s="7"/>
    </row>
    <row r="39" spans="3:7" s="83" customFormat="1">
      <c r="C39" s="7"/>
      <c r="D39" s="7"/>
      <c r="E39" s="7"/>
      <c r="F39" s="7"/>
      <c r="G39" s="7"/>
    </row>
    <row r="40" spans="3:7" s="83" customFormat="1">
      <c r="C40" s="7"/>
      <c r="D40" s="7"/>
      <c r="E40" s="7"/>
      <c r="F40" s="7"/>
      <c r="G40" s="7"/>
    </row>
    <row r="41" spans="3:7" s="83" customFormat="1">
      <c r="C41" s="7"/>
      <c r="D41" s="7"/>
      <c r="E41" s="7"/>
      <c r="F41" s="7"/>
      <c r="G41" s="7"/>
    </row>
    <row r="42" spans="3:7" s="83" customFormat="1">
      <c r="C42" s="7"/>
      <c r="D42" s="7"/>
      <c r="E42" s="7"/>
      <c r="F42" s="7"/>
      <c r="G42" s="7"/>
    </row>
    <row r="43" spans="3:7" s="83" customFormat="1">
      <c r="C43" s="7"/>
      <c r="D43" s="7"/>
      <c r="E43" s="7"/>
      <c r="F43" s="7"/>
      <c r="G43" s="7"/>
    </row>
    <row r="44" spans="3:7" s="83" customFormat="1">
      <c r="C44" s="7"/>
      <c r="D44" s="7"/>
      <c r="E44" s="7"/>
      <c r="F44" s="7"/>
      <c r="G44" s="7"/>
    </row>
    <row r="45" spans="3:7" s="83" customFormat="1">
      <c r="C45" s="7"/>
      <c r="D45" s="7"/>
      <c r="E45" s="7"/>
      <c r="F45" s="7"/>
      <c r="G45" s="7"/>
    </row>
    <row r="46" spans="3:7" s="83" customFormat="1">
      <c r="C46" s="7"/>
      <c r="D46" s="7"/>
      <c r="E46" s="7"/>
      <c r="F46" s="7"/>
      <c r="G46" s="7"/>
    </row>
    <row r="47" spans="3:7" s="83" customFormat="1">
      <c r="C47" s="7"/>
      <c r="D47" s="7"/>
      <c r="E47" s="7"/>
      <c r="F47" s="7"/>
      <c r="G47" s="7"/>
    </row>
    <row r="48" spans="3:7" s="83" customFormat="1">
      <c r="C48" s="7"/>
      <c r="D48" s="7"/>
      <c r="E48" s="7"/>
      <c r="F48" s="7"/>
      <c r="G48" s="7"/>
    </row>
    <row r="49" spans="3:7" s="83" customFormat="1">
      <c r="C49" s="7"/>
      <c r="D49" s="7"/>
      <c r="E49" s="7"/>
      <c r="F49" s="7"/>
      <c r="G49" s="7"/>
    </row>
    <row r="50" spans="3:7" s="83" customFormat="1">
      <c r="C50" s="7"/>
      <c r="D50" s="7"/>
      <c r="E50" s="7"/>
      <c r="F50" s="7"/>
      <c r="G50" s="7"/>
    </row>
    <row r="51" spans="3:7" s="83" customFormat="1">
      <c r="C51" s="7"/>
      <c r="D51" s="7"/>
      <c r="E51" s="7"/>
      <c r="F51" s="7"/>
      <c r="G51" s="7"/>
    </row>
    <row r="52" spans="3:7" s="83" customFormat="1">
      <c r="C52" s="7"/>
      <c r="D52" s="7"/>
      <c r="E52" s="7"/>
      <c r="F52" s="7"/>
      <c r="G52" s="7"/>
    </row>
    <row r="53" spans="3:7" s="83" customFormat="1">
      <c r="C53" s="7"/>
      <c r="D53" s="7"/>
      <c r="E53" s="7"/>
      <c r="F53" s="7"/>
      <c r="G53" s="7"/>
    </row>
    <row r="54" spans="3:7" s="83" customFormat="1">
      <c r="C54" s="7"/>
      <c r="D54" s="7"/>
      <c r="E54" s="7"/>
      <c r="F54" s="7"/>
      <c r="G54" s="7"/>
    </row>
    <row r="55" spans="3:7" s="83" customFormat="1">
      <c r="C55" s="7"/>
      <c r="D55" s="7"/>
      <c r="E55" s="7"/>
      <c r="F55" s="7"/>
      <c r="G55" s="7"/>
    </row>
    <row r="56" spans="3:7" s="83" customFormat="1">
      <c r="C56" s="7"/>
      <c r="D56" s="7"/>
      <c r="E56" s="7"/>
      <c r="F56" s="7"/>
      <c r="G56" s="7"/>
    </row>
    <row r="57" spans="3:7" s="83" customFormat="1">
      <c r="C57" s="7"/>
      <c r="D57" s="7"/>
      <c r="E57" s="7"/>
      <c r="F57" s="7"/>
      <c r="G57" s="7"/>
    </row>
    <row r="58" spans="3:7" s="83" customFormat="1">
      <c r="C58" s="7"/>
      <c r="D58" s="7"/>
      <c r="E58" s="7"/>
      <c r="F58" s="7"/>
      <c r="G58" s="7"/>
    </row>
    <row r="59" spans="3:7" s="83" customFormat="1">
      <c r="C59" s="7"/>
      <c r="D59" s="7"/>
      <c r="E59" s="7"/>
      <c r="F59" s="7"/>
      <c r="G59" s="7"/>
    </row>
    <row r="60" spans="3:7" s="83" customFormat="1">
      <c r="C60" s="7"/>
      <c r="D60" s="7"/>
      <c r="E60" s="7"/>
      <c r="F60" s="7"/>
      <c r="G60" s="7"/>
    </row>
    <row r="61" spans="3:7" s="83" customFormat="1">
      <c r="C61" s="7"/>
      <c r="D61" s="7"/>
      <c r="E61" s="7"/>
      <c r="F61" s="7"/>
      <c r="G61" s="7"/>
    </row>
    <row r="62" spans="3:7" s="83" customFormat="1">
      <c r="C62" s="7"/>
      <c r="D62" s="7"/>
      <c r="E62" s="7"/>
      <c r="F62" s="7"/>
      <c r="G62" s="7"/>
    </row>
    <row r="63" spans="3:7" s="83" customFormat="1">
      <c r="C63" s="7"/>
      <c r="D63" s="7"/>
      <c r="E63" s="7"/>
      <c r="F63" s="7"/>
      <c r="G63" s="7"/>
    </row>
    <row r="64" spans="3:7" s="83" customFormat="1">
      <c r="C64" s="7"/>
      <c r="D64" s="7"/>
      <c r="E64" s="7"/>
      <c r="F64" s="7"/>
      <c r="G64" s="7"/>
    </row>
    <row r="65" spans="1:8" s="83" customFormat="1">
      <c r="C65" s="7"/>
      <c r="D65" s="7"/>
      <c r="E65" s="7"/>
      <c r="F65" s="7"/>
      <c r="G65" s="7"/>
    </row>
    <row r="66" spans="1:8" s="83" customFormat="1">
      <c r="C66" s="7"/>
      <c r="D66" s="7"/>
      <c r="E66" s="7"/>
      <c r="F66" s="7"/>
      <c r="G66" s="7"/>
    </row>
    <row r="67" spans="1:8" s="83" customFormat="1">
      <c r="C67" s="7"/>
      <c r="D67" s="7"/>
      <c r="E67" s="7"/>
      <c r="F67" s="7"/>
      <c r="G67" s="7"/>
    </row>
    <row r="68" spans="1:8" s="83" customFormat="1">
      <c r="C68" s="7"/>
      <c r="D68" s="7"/>
      <c r="E68" s="7"/>
      <c r="F68" s="7"/>
      <c r="G68" s="7"/>
    </row>
    <row r="69" spans="1:8" s="83" customFormat="1">
      <c r="C69" s="7"/>
      <c r="D69" s="7"/>
      <c r="E69" s="7"/>
      <c r="F69" s="7"/>
      <c r="G69" s="7"/>
    </row>
    <row r="70" spans="1:8" s="83" customFormat="1">
      <c r="C70" s="7"/>
      <c r="D70" s="7"/>
      <c r="E70" s="7"/>
      <c r="F70" s="7"/>
      <c r="G70" s="7"/>
    </row>
    <row r="71" spans="1:8" s="83" customFormat="1">
      <c r="C71" s="7"/>
      <c r="D71" s="7"/>
      <c r="E71" s="7"/>
      <c r="F71" s="7"/>
      <c r="G71" s="7"/>
    </row>
    <row r="72" spans="1:8" s="83" customFormat="1">
      <c r="C72" s="7"/>
      <c r="D72" s="7"/>
      <c r="E72" s="7"/>
      <c r="F72" s="7"/>
      <c r="G72" s="7"/>
    </row>
    <row r="73" spans="1:8" s="83" customFormat="1">
      <c r="C73" s="7"/>
      <c r="D73" s="7"/>
      <c r="E73" s="7"/>
      <c r="F73" s="7"/>
      <c r="G73" s="7"/>
    </row>
    <row r="74" spans="1:8" s="83" customFormat="1">
      <c r="C74" s="7"/>
      <c r="D74" s="7"/>
      <c r="E74" s="7"/>
      <c r="F74" s="7"/>
      <c r="G74" s="7"/>
    </row>
    <row r="75" spans="1:8" s="83" customFormat="1">
      <c r="C75" s="7"/>
      <c r="D75" s="7"/>
      <c r="E75" s="7"/>
      <c r="F75" s="7"/>
      <c r="G75" s="7"/>
    </row>
    <row r="76" spans="1:8" s="83" customFormat="1">
      <c r="C76" s="7"/>
      <c r="D76" s="7"/>
      <c r="E76" s="7"/>
      <c r="F76" s="7"/>
      <c r="G76" s="7"/>
    </row>
    <row r="77" spans="1:8" s="83" customFormat="1">
      <c r="C77" s="7"/>
      <c r="D77" s="7"/>
      <c r="E77" s="7"/>
      <c r="F77" s="7"/>
      <c r="G77" s="7"/>
    </row>
    <row r="78" spans="1:8" s="83" customFormat="1">
      <c r="C78" s="7"/>
      <c r="D78" s="7"/>
      <c r="E78" s="7"/>
      <c r="F78" s="7"/>
      <c r="G78" s="7"/>
    </row>
    <row r="79" spans="1:8" s="83" customFormat="1">
      <c r="C79" s="7"/>
      <c r="D79" s="7"/>
      <c r="E79" s="7"/>
      <c r="F79" s="7"/>
      <c r="G79" s="7"/>
    </row>
    <row r="80" spans="1:8">
      <c r="A80" s="12"/>
      <c r="B80" s="12"/>
      <c r="C80" s="13"/>
      <c r="D80" s="13"/>
      <c r="E80" s="13"/>
      <c r="F80" s="13"/>
      <c r="G80" s="13"/>
      <c r="H80" s="12"/>
    </row>
    <row r="81" spans="1:4">
      <c r="A81" s="84"/>
      <c r="B81" s="85"/>
      <c r="D81" s="6"/>
    </row>
    <row r="82" spans="1:4">
      <c r="A82" s="84"/>
      <c r="B82" s="85"/>
      <c r="D82" s="6"/>
    </row>
    <row r="83" spans="1:4">
      <c r="A83" s="84"/>
      <c r="B83" s="85"/>
      <c r="D83" s="6"/>
    </row>
    <row r="84" spans="1:4">
      <c r="A84" s="84"/>
      <c r="B84" s="85"/>
      <c r="D84" s="6"/>
    </row>
    <row r="85" spans="1:4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7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G17" sqref="G17"/>
    </sheetView>
  </sheetViews>
  <sheetFormatPr baseColWidth="10" defaultColWidth="11.44140625" defaultRowHeight="10.199999999999999"/>
  <cols>
    <col min="1" max="1" width="20.6640625" style="18" customWidth="1"/>
    <col min="2" max="7" width="11.44140625" style="18"/>
    <col min="8" max="8" width="17.6640625" style="18" customWidth="1"/>
    <col min="9" max="16384" width="11.44140625" style="18"/>
  </cols>
  <sheetData>
    <row r="1" spans="1:17">
      <c r="A1" s="3" t="s">
        <v>43</v>
      </c>
      <c r="B1" s="3"/>
      <c r="C1" s="3"/>
      <c r="D1" s="3"/>
      <c r="E1" s="3"/>
      <c r="F1" s="3"/>
      <c r="G1" s="3"/>
      <c r="H1" s="5"/>
    </row>
    <row r="2" spans="1:17">
      <c r="A2" s="3" t="s">
        <v>139</v>
      </c>
      <c r="B2" s="3"/>
      <c r="C2" s="3"/>
      <c r="D2" s="3"/>
      <c r="E2" s="3"/>
      <c r="F2" s="3"/>
      <c r="G2" s="3"/>
      <c r="H2" s="89"/>
    </row>
    <row r="3" spans="1:17">
      <c r="A3" s="3"/>
      <c r="B3" s="3"/>
      <c r="C3" s="3"/>
      <c r="D3" s="3"/>
      <c r="E3" s="3"/>
      <c r="F3" s="3"/>
      <c r="G3" s="3"/>
      <c r="H3" s="89"/>
    </row>
    <row r="4" spans="1:17" ht="11.25" customHeight="1">
      <c r="A4" s="89"/>
      <c r="B4" s="89"/>
      <c r="C4" s="89"/>
      <c r="D4" s="89"/>
      <c r="E4" s="89"/>
      <c r="F4" s="89"/>
      <c r="G4" s="3"/>
      <c r="H4" s="89"/>
    </row>
    <row r="5" spans="1:17" ht="11.25" customHeight="1">
      <c r="A5" s="19" t="s">
        <v>289</v>
      </c>
      <c r="B5" s="20"/>
      <c r="C5" s="20"/>
      <c r="D5" s="20"/>
      <c r="E5" s="20"/>
      <c r="F5" s="17"/>
      <c r="G5" s="17"/>
      <c r="H5" s="190" t="s">
        <v>288</v>
      </c>
    </row>
    <row r="6" spans="1:17">
      <c r="J6" s="492"/>
      <c r="K6" s="492"/>
      <c r="L6" s="492"/>
      <c r="M6" s="492"/>
      <c r="N6" s="492"/>
      <c r="O6" s="492"/>
      <c r="P6" s="492"/>
      <c r="Q6" s="492"/>
    </row>
    <row r="7" spans="1:17">
      <c r="A7" s="3" t="s">
        <v>52</v>
      </c>
    </row>
    <row r="8" spans="1:17" ht="52.5" customHeight="1">
      <c r="A8" s="493" t="s">
        <v>287</v>
      </c>
      <c r="B8" s="493"/>
      <c r="C8" s="493"/>
      <c r="D8" s="493"/>
      <c r="E8" s="493"/>
      <c r="F8" s="493"/>
      <c r="G8" s="493"/>
      <c r="H8" s="493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8"/>
  <sheetViews>
    <sheetView zoomScaleNormal="100" zoomScaleSheetLayoutView="100" workbookViewId="0">
      <selection activeCell="C20" sqref="C20"/>
    </sheetView>
  </sheetViews>
  <sheetFormatPr baseColWidth="10" defaultColWidth="11.44140625" defaultRowHeight="10.199999999999999"/>
  <cols>
    <col min="1" max="1" width="20.6640625" style="89" customWidth="1"/>
    <col min="2" max="2" width="50.6640625" style="89" customWidth="1"/>
    <col min="3" max="3" width="17.6640625" style="7" customWidth="1"/>
    <col min="4" max="4" width="17.6640625" style="89" customWidth="1"/>
    <col min="5" max="16384" width="11.44140625" style="89"/>
  </cols>
  <sheetData>
    <row r="1" spans="1:4">
      <c r="A1" s="3" t="s">
        <v>43</v>
      </c>
      <c r="B1" s="3"/>
      <c r="D1" s="5"/>
    </row>
    <row r="2" spans="1:4">
      <c r="A2" s="3" t="s">
        <v>139</v>
      </c>
      <c r="B2" s="3"/>
    </row>
    <row r="5" spans="1:4" s="256" customFormat="1" ht="11.25" customHeight="1">
      <c r="A5" s="259" t="s">
        <v>295</v>
      </c>
      <c r="B5" s="89"/>
      <c r="C5" s="280"/>
      <c r="D5" s="279" t="s">
        <v>292</v>
      </c>
    </row>
    <row r="6" spans="1:4">
      <c r="A6" s="278"/>
      <c r="B6" s="278"/>
      <c r="C6" s="277"/>
      <c r="D6" s="276"/>
    </row>
    <row r="7" spans="1:4" ht="15" customHeight="1">
      <c r="A7" s="228" t="s">
        <v>45</v>
      </c>
      <c r="B7" s="227" t="s">
        <v>46</v>
      </c>
      <c r="C7" s="225" t="s">
        <v>244</v>
      </c>
      <c r="D7" s="275" t="s">
        <v>291</v>
      </c>
    </row>
    <row r="8" spans="1:4">
      <c r="A8" s="223"/>
      <c r="B8" s="261"/>
      <c r="C8" s="262"/>
      <c r="D8" s="261"/>
    </row>
    <row r="9" spans="1:4">
      <c r="A9" s="223"/>
      <c r="B9" s="261"/>
      <c r="C9" s="262"/>
      <c r="D9" s="261"/>
    </row>
    <row r="10" spans="1:4">
      <c r="A10" s="223"/>
      <c r="B10" s="261"/>
      <c r="C10" s="262"/>
      <c r="D10" s="261"/>
    </row>
    <row r="11" spans="1:4">
      <c r="A11" s="223"/>
      <c r="B11" s="261"/>
      <c r="C11" s="262"/>
      <c r="D11" s="261"/>
    </row>
    <row r="12" spans="1:4">
      <c r="A12" s="223"/>
      <c r="B12" s="261"/>
      <c r="C12" s="262"/>
      <c r="D12" s="261"/>
    </row>
    <row r="13" spans="1:4">
      <c r="A13" s="223"/>
      <c r="B13" s="261"/>
      <c r="C13" s="262"/>
      <c r="D13" s="261"/>
    </row>
    <row r="14" spans="1:4">
      <c r="A14" s="223"/>
      <c r="B14" s="261"/>
      <c r="C14" s="262"/>
      <c r="D14" s="261"/>
    </row>
    <row r="15" spans="1:4">
      <c r="A15" s="223"/>
      <c r="B15" s="261"/>
      <c r="C15" s="262"/>
      <c r="D15" s="261"/>
    </row>
    <row r="16" spans="1:4">
      <c r="A16" s="281"/>
      <c r="B16" s="281" t="s">
        <v>294</v>
      </c>
      <c r="C16" s="219">
        <f>SUM(C8:C15)</f>
        <v>0</v>
      </c>
      <c r="D16" s="274"/>
    </row>
    <row r="17" spans="1:4">
      <c r="A17" s="60"/>
      <c r="B17" s="60"/>
      <c r="C17" s="231"/>
      <c r="D17" s="60"/>
    </row>
    <row r="18" spans="1:4">
      <c r="A18" s="60"/>
      <c r="B18" s="60"/>
      <c r="C18" s="231"/>
      <c r="D18" s="60"/>
    </row>
    <row r="19" spans="1:4" s="256" customFormat="1" ht="11.25" customHeight="1">
      <c r="A19" s="259" t="s">
        <v>293</v>
      </c>
      <c r="B19" s="60"/>
      <c r="C19" s="280"/>
      <c r="D19" s="279" t="s">
        <v>292</v>
      </c>
    </row>
    <row r="20" spans="1:4">
      <c r="A20" s="278"/>
      <c r="B20" s="278"/>
      <c r="C20" s="277"/>
      <c r="D20" s="276"/>
    </row>
    <row r="21" spans="1:4" ht="15" customHeight="1">
      <c r="A21" s="228" t="s">
        <v>45</v>
      </c>
      <c r="B21" s="227" t="s">
        <v>46</v>
      </c>
      <c r="C21" s="225" t="s">
        <v>244</v>
      </c>
      <c r="D21" s="275" t="s">
        <v>291</v>
      </c>
    </row>
    <row r="22" spans="1:4">
      <c r="A22" s="237"/>
      <c r="B22" s="273"/>
      <c r="C22" s="262"/>
      <c r="D22" s="261"/>
    </row>
    <row r="23" spans="1:4">
      <c r="A23" s="237"/>
      <c r="B23" s="273"/>
      <c r="C23" s="262"/>
      <c r="D23" s="261"/>
    </row>
    <row r="24" spans="1:4">
      <c r="A24" s="237"/>
      <c r="B24" s="273"/>
      <c r="C24" s="262"/>
      <c r="D24" s="261"/>
    </row>
    <row r="25" spans="1:4">
      <c r="A25" s="237"/>
      <c r="B25" s="273"/>
      <c r="C25" s="262"/>
      <c r="D25" s="261"/>
    </row>
    <row r="26" spans="1:4">
      <c r="A26" s="251"/>
      <c r="B26" s="251" t="s">
        <v>290</v>
      </c>
      <c r="C26" s="233">
        <f>SUM(C22:C25)</f>
        <v>0</v>
      </c>
      <c r="D26" s="274"/>
    </row>
    <row r="28" spans="1:4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28</vt:i4>
      </vt:variant>
    </vt:vector>
  </HeadingPairs>
  <TitlesOfParts>
    <vt:vector size="79" baseType="lpstr">
      <vt:lpstr>Notas a los Edos Financieros</vt:lpstr>
      <vt:lpstr>ESF-01</vt:lpstr>
      <vt:lpstr>ESF-01 (I)</vt:lpstr>
      <vt:lpstr>ESF-02 </vt:lpstr>
      <vt:lpstr>ESF-02 (I)</vt:lpstr>
      <vt:lpstr>ESF-03</vt:lpstr>
      <vt:lpstr>ESF-03 (I)</vt:lpstr>
      <vt:lpstr>ESF-04</vt:lpstr>
      <vt:lpstr>ESF-05</vt:lpstr>
      <vt:lpstr>ESF-05 (I)</vt:lpstr>
      <vt:lpstr>ESF-06 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 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  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'ESF-03 (I)'!Área_de_impresión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  '!Títulos_a_imprimir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 GORETTI</cp:lastModifiedBy>
  <cp:lastPrinted>2014-12-06T02:27:50Z</cp:lastPrinted>
  <dcterms:created xsi:type="dcterms:W3CDTF">2012-12-11T20:36:24Z</dcterms:created>
  <dcterms:modified xsi:type="dcterms:W3CDTF">2018-01-29T19:17:08Z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